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279"/>
  </bookViews>
  <sheets>
    <sheet name="东安县2026年春季幼儿园相关信息备案收集表" sheetId="1" r:id="rId1"/>
  </sheets>
  <externalReferences>
    <externalReference r:id="rId2"/>
  </externalReferences>
  <definedNames>
    <definedName name="_xlnm._FilterDatabase" localSheetId="0" hidden="1">东安县2026年春季幼儿园相关信息备案收集表!$A$2:$V$75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<sst xmlns="http://schemas.openxmlformats.org/spreadsheetml/2006/main" count="885" uniqueCount="430">
  <si>
    <t>东安县幼儿园基本信息备案公示（2026年上学期）</t>
  </si>
  <si>
    <t>学校标识码</t>
  </si>
  <si>
    <t>教育机构
名称</t>
  </si>
  <si>
    <t>办学性质</t>
  </si>
  <si>
    <t>所属乡镇</t>
  </si>
  <si>
    <t>办学地址</t>
  </si>
  <si>
    <t>民办幼儿园
办学许可证号</t>
  </si>
  <si>
    <t>办园等级</t>
  </si>
  <si>
    <t>园长</t>
  </si>
  <si>
    <t>建筑
面积㎡</t>
  </si>
  <si>
    <t>占地
面积㎡</t>
  </si>
  <si>
    <t>办学规模
（人）</t>
  </si>
  <si>
    <t>开设班级
（个）</t>
  </si>
  <si>
    <t>教职工
总数</t>
  </si>
  <si>
    <t>专任教师
人数</t>
  </si>
  <si>
    <t>保育员
人数</t>
  </si>
  <si>
    <t>保教保育费
（元／月）</t>
  </si>
  <si>
    <t>保教费本期预收取月数</t>
  </si>
  <si>
    <t>伙食费
（元／期）</t>
  </si>
  <si>
    <t>保育保教费学期收费总额（元/期）</t>
  </si>
  <si>
    <t>是否为普惠</t>
  </si>
  <si>
    <t>收费备案</t>
  </si>
  <si>
    <t>年检情况</t>
  </si>
  <si>
    <t>填报人</t>
  </si>
  <si>
    <t>填报人电话</t>
  </si>
  <si>
    <t>东安县白牙市镇启德幼儿园</t>
  </si>
  <si>
    <t>公办幼儿园</t>
  </si>
  <si>
    <t>白牙市</t>
  </si>
  <si>
    <t>东安县白牙市镇东新路342号</t>
  </si>
  <si>
    <t>——</t>
  </si>
  <si>
    <t>县级标准幼儿园</t>
  </si>
  <si>
    <t>彭炜伟</t>
  </si>
  <si>
    <t>是</t>
  </si>
  <si>
    <t>保育教育费400元／生·月，伙食费640元／生·期，预收4个月。</t>
  </si>
  <si>
    <t>合格</t>
  </si>
  <si>
    <t>唐灵芝</t>
  </si>
  <si>
    <t>13243636601</t>
  </si>
  <si>
    <t>东安县机关幼儿园</t>
  </si>
  <si>
    <t>东安县白牙市镇新苗路73号</t>
  </si>
  <si>
    <t>市级示范幼儿园</t>
  </si>
  <si>
    <t>刘丽芳</t>
  </si>
  <si>
    <t>保育教育费520元／生·月，伙食费640元／生·期，预收4.6个月。</t>
  </si>
  <si>
    <t>18674607721</t>
  </si>
  <si>
    <t>东安县白牙市镇舜德幼儿园</t>
  </si>
  <si>
    <t>东安县白牙市镇舜德中路</t>
  </si>
  <si>
    <t>县级示范幼儿园</t>
  </si>
  <si>
    <t>张白兰</t>
  </si>
  <si>
    <t>保育教育费520元／生·月，伙食费640元／生·期，预收4个月。</t>
  </si>
  <si>
    <t>18907467676</t>
  </si>
  <si>
    <t>东安春蕾幼儿园</t>
  </si>
  <si>
    <t>东安县白牙市镇林兴路茶亭社区对面</t>
  </si>
  <si>
    <t>唐丽娜</t>
  </si>
  <si>
    <t>保育教育费520元／生·月，伙食费700元／生·期，预收4个月。</t>
  </si>
  <si>
    <t>17700268727</t>
  </si>
  <si>
    <t>东安七彩童年幼儿园</t>
  </si>
  <si>
    <t>东安县白牙市镇文竹山村委内</t>
  </si>
  <si>
    <t>唐忠英</t>
  </si>
  <si>
    <t>保育教育费400元／生·月，伙食费500元／生·期，预收4个月。</t>
  </si>
  <si>
    <t>13217462878</t>
  </si>
  <si>
    <t>东安金色阳光幼儿园</t>
  </si>
  <si>
    <t>白牙市镇龙溪社区</t>
  </si>
  <si>
    <t>蒋媛芝</t>
  </si>
  <si>
    <t>东安县白牙市镇明德幼儿园</t>
  </si>
  <si>
    <t>东安县白牙市镇湖塘路55号</t>
  </si>
  <si>
    <t>邓建平</t>
  </si>
  <si>
    <t>保育教育费500元／生·月，伙食费640元／生·期，预收4个月。</t>
  </si>
  <si>
    <t>陈玲</t>
  </si>
  <si>
    <t>东安县白牙市镇崇德幼儿园</t>
  </si>
  <si>
    <t>东安县白牙市镇青土坪路</t>
  </si>
  <si>
    <t>唐铭学</t>
  </si>
  <si>
    <t>15874621800</t>
  </si>
  <si>
    <t>东安县白牙市镇三小新蕾幼儿园</t>
  </si>
  <si>
    <t>东安县白牙市镇舜皇大道388号</t>
  </si>
  <si>
    <t>王红玲</t>
  </si>
  <si>
    <t>18474605098</t>
  </si>
  <si>
    <t>东安县白牙市镇城南幼儿园</t>
  </si>
  <si>
    <t>东安县下白鸦路华申滨江新城旁</t>
  </si>
  <si>
    <t>唐明算</t>
  </si>
  <si>
    <t>唐婧</t>
  </si>
  <si>
    <t>18474608256</t>
  </si>
  <si>
    <t>教育实验幼儿园</t>
  </si>
  <si>
    <t>白牙市镇梨山口社区</t>
  </si>
  <si>
    <t>刘宾</t>
  </si>
  <si>
    <t>大江口中心幼儿园</t>
  </si>
  <si>
    <t>白牙市镇大江口村</t>
  </si>
  <si>
    <t>丁文武</t>
  </si>
  <si>
    <t>东安县白牙市镇荷池中心幼儿园</t>
  </si>
  <si>
    <t>白牙市镇荷池村</t>
  </si>
  <si>
    <t>吴教伟</t>
  </si>
  <si>
    <t>东安芦洪市西江幼儿园</t>
  </si>
  <si>
    <t>芦洪市</t>
  </si>
  <si>
    <t>芦洪市镇西江桥村村委会</t>
  </si>
  <si>
    <t>蒋哲</t>
  </si>
  <si>
    <t>东安南桥大水中心幼儿园</t>
  </si>
  <si>
    <t>南桥</t>
  </si>
  <si>
    <t>南桥镇大水农村社区</t>
  </si>
  <si>
    <t>吴启吉</t>
  </si>
  <si>
    <t>金江中心幼儿园</t>
  </si>
  <si>
    <t>鹿马桥</t>
  </si>
  <si>
    <t>鹿马桥镇金江村</t>
  </si>
  <si>
    <t>王飞</t>
  </si>
  <si>
    <t>东安县川岩中心幼儿园</t>
  </si>
  <si>
    <t>川岩</t>
  </si>
  <si>
    <t>东安县川岩乡川岩中学内</t>
  </si>
  <si>
    <t>陈柏忠</t>
  </si>
  <si>
    <t>蒋一荣</t>
  </si>
  <si>
    <t>15107468307</t>
  </si>
  <si>
    <t>大庙口中心幼儿园</t>
  </si>
  <si>
    <t>大庙口</t>
  </si>
  <si>
    <t>东安县舜皇山管理局原舜皇学校</t>
  </si>
  <si>
    <t>孙利华</t>
  </si>
  <si>
    <t>保育教育费400元／生·月，伙食费400元／生·期，预收4个月。</t>
  </si>
  <si>
    <t>13874374748</t>
  </si>
  <si>
    <t>东安县大庙口镇白沙中心幼儿园</t>
  </si>
  <si>
    <t>东安县大庙口镇将军桥村</t>
  </si>
  <si>
    <t>夏建权</t>
  </si>
  <si>
    <t>邓小伟</t>
  </si>
  <si>
    <t>13874689486</t>
  </si>
  <si>
    <t>塘复中心小学中心幼儿园</t>
  </si>
  <si>
    <t>东安县紫溪市镇花街村村委会</t>
  </si>
  <si>
    <t>龙建忠</t>
  </si>
  <si>
    <t>唐红淑</t>
  </si>
  <si>
    <t>18797712899</t>
  </si>
  <si>
    <t>东安县大盛镇大盛中心幼儿园</t>
  </si>
  <si>
    <t>大盛</t>
  </si>
  <si>
    <t>东安县大盛镇易江村村委会</t>
  </si>
  <si>
    <t>曾宪耸</t>
  </si>
  <si>
    <t>保育教育费260元／生·月，伙食费400元／生·期，预收4个月。</t>
  </si>
  <si>
    <t>李敏</t>
  </si>
  <si>
    <t>17872988839</t>
  </si>
  <si>
    <t>东安大盛泗水幼儿园</t>
  </si>
  <si>
    <t>东安县大盛镇泗水村2组</t>
  </si>
  <si>
    <t>王娟</t>
  </si>
  <si>
    <t>18229468818</t>
  </si>
  <si>
    <t>端桥铺中心幼儿园</t>
  </si>
  <si>
    <t>端桥铺</t>
  </si>
  <si>
    <t>东安县端桥铺镇端桥铺居委会</t>
  </si>
  <si>
    <t>张兴南</t>
  </si>
  <si>
    <t>刘娜娜</t>
  </si>
  <si>
    <t>19918233192</t>
  </si>
  <si>
    <t>东安端桥铺亚冠幼儿园</t>
  </si>
  <si>
    <t>东安县端桥铺镇坪山塘村村委会</t>
  </si>
  <si>
    <t>胡智平</t>
  </si>
  <si>
    <t>15074607593</t>
  </si>
  <si>
    <t>东安县横塘中心幼儿园</t>
  </si>
  <si>
    <t>横塘</t>
  </si>
  <si>
    <t>东安县横塘镇新街</t>
  </si>
  <si>
    <t>唐客忠</t>
  </si>
  <si>
    <t>唐梅姣</t>
  </si>
  <si>
    <t>15367520261</t>
  </si>
  <si>
    <t>东安县高峰中心幼儿园</t>
  </si>
  <si>
    <t>东安县横塘镇甘庄村</t>
  </si>
  <si>
    <t>龚树权</t>
  </si>
  <si>
    <t>保育教育费260元／生·月，伙食费450元／生·期，预收4.5个月。</t>
  </si>
  <si>
    <t>宾旭霞</t>
  </si>
  <si>
    <t>15074689058</t>
  </si>
  <si>
    <t>横塘镇狮子铺中心小学幼儿园</t>
  </si>
  <si>
    <t>东安县横塘镇狮子铺村村委会</t>
  </si>
  <si>
    <t>周亮球</t>
  </si>
  <si>
    <t>保育教育费400元／生·月，伙食费500元／生·期，预收4.5个月。</t>
  </si>
  <si>
    <t>郭江河</t>
  </si>
  <si>
    <t>13657469810</t>
  </si>
  <si>
    <t>花桥中心幼儿园</t>
  </si>
  <si>
    <t>花桥</t>
  </si>
  <si>
    <t>东安县花桥镇兴业街</t>
  </si>
  <si>
    <t>夏荣海</t>
  </si>
  <si>
    <t>保育教育费260元／生·月，伙食费500元／生·期，预收4.62个月。</t>
  </si>
  <si>
    <t>阳钟圳</t>
  </si>
  <si>
    <t>18774599686</t>
  </si>
  <si>
    <t>井头圩中心小学幼儿园</t>
  </si>
  <si>
    <t>井头圩</t>
  </si>
  <si>
    <t>东安县井头圩镇井头圩小学内</t>
  </si>
  <si>
    <t>唐卓</t>
  </si>
  <si>
    <t>保育教育费300元／生·月，伙食费500元／生·期，预收4个月。</t>
  </si>
  <si>
    <t>黄娟</t>
  </si>
  <si>
    <t>19892181883</t>
  </si>
  <si>
    <t>山口铺中心幼儿园</t>
  </si>
  <si>
    <t>东安县井头圩镇山口铺村</t>
  </si>
  <si>
    <t>周业富</t>
  </si>
  <si>
    <t>保育教育费280元／生·月，伙食费400元／生·期，预收4个月。</t>
  </si>
  <si>
    <t>文秋云</t>
  </si>
  <si>
    <t>13787685616</t>
  </si>
  <si>
    <t>东安县井头圩镇航天幼儿园</t>
  </si>
  <si>
    <t>东安县井头圩镇山口铺街道</t>
  </si>
  <si>
    <t>周金英</t>
  </si>
  <si>
    <t>保育教育费350元／生·月，伙食费500元／生·期，预收4个月。</t>
  </si>
  <si>
    <t>15907464596</t>
  </si>
  <si>
    <t>芦洪市镇中心幼儿园</t>
  </si>
  <si>
    <t>东安县芦洪市镇小正村村委会</t>
  </si>
  <si>
    <t>席巧英</t>
  </si>
  <si>
    <t>18174670307</t>
  </si>
  <si>
    <t>芦洪市镇伍家桥中心幼儿园</t>
  </si>
  <si>
    <t>东安县芦洪市镇伍家桥圩镇居委会</t>
  </si>
  <si>
    <t>唐道仲</t>
  </si>
  <si>
    <t>保育教育费260元／生·月，伙食费500元／生·期，预收4个月。</t>
  </si>
  <si>
    <t>13874373853</t>
  </si>
  <si>
    <t>鹿马桥中心幼儿园</t>
  </si>
  <si>
    <t>东安县鹿马桥镇黄里坪村村委会</t>
  </si>
  <si>
    <t>刘青苗</t>
  </si>
  <si>
    <t>保育教育费500元／生·月，伙食费700元／生·期，预收4个月。</t>
  </si>
  <si>
    <t>周娟</t>
  </si>
  <si>
    <t>13874395876</t>
  </si>
  <si>
    <t>东安县南镇中心幼儿园</t>
  </si>
  <si>
    <t>东安县南桥镇铁宝居委会</t>
  </si>
  <si>
    <t>邓安心</t>
  </si>
  <si>
    <t>吴兰芳</t>
  </si>
  <si>
    <t>13874723437</t>
  </si>
  <si>
    <t>石期市中心幼儿园</t>
  </si>
  <si>
    <t>石期市</t>
  </si>
  <si>
    <t>东安县石期市镇原石期市镇中学解放路社区</t>
  </si>
  <si>
    <t>陈琴</t>
  </si>
  <si>
    <t>13874687720</t>
  </si>
  <si>
    <t>台凡市中心幼儿园</t>
  </si>
  <si>
    <t>东安县石期市镇台凡村原中学内</t>
  </si>
  <si>
    <t>唐琼</t>
  </si>
  <si>
    <t>保育教育费400元／生·月，伙食费0元／生·期，预收4个月。</t>
  </si>
  <si>
    <t>谢宝玉</t>
  </si>
  <si>
    <t>18797667685</t>
  </si>
  <si>
    <t>东安县水岭乡中心幼儿园</t>
  </si>
  <si>
    <t>水岭</t>
  </si>
  <si>
    <t>东安县水岭乡冷山村村委会</t>
  </si>
  <si>
    <t>唐霁</t>
  </si>
  <si>
    <t>保育教育费300元／生·月，伙食费750元／生·期，预收4个月。</t>
  </si>
  <si>
    <t>唐湘</t>
  </si>
  <si>
    <t>13787682158</t>
  </si>
  <si>
    <t>新圩中心小学幼儿园</t>
  </si>
  <si>
    <t>新圩江</t>
  </si>
  <si>
    <t>东安县新圩江镇新圩街</t>
  </si>
  <si>
    <t>刘鹏</t>
  </si>
  <si>
    <t>保育教育费400元／生·月，伙食费450元／生·期，预收4个月。</t>
  </si>
  <si>
    <t>文辉</t>
  </si>
  <si>
    <t>13467499608</t>
  </si>
  <si>
    <t>紫溪中心幼儿园</t>
  </si>
  <si>
    <t>紫溪</t>
  </si>
  <si>
    <t>东安县紫溪市镇紫溪1号</t>
  </si>
  <si>
    <t>成芳卉</t>
  </si>
  <si>
    <t>18074675458</t>
  </si>
  <si>
    <t>东安县渌埠头中心幼儿园</t>
  </si>
  <si>
    <t>东安县紫溪市镇渌埠头村村委会</t>
  </si>
  <si>
    <t>蒋勇民</t>
  </si>
  <si>
    <t>周梦珍</t>
  </si>
  <si>
    <t>18374600633</t>
  </si>
  <si>
    <t>狮子铺逸夫幼儿园</t>
  </si>
  <si>
    <t>东安县横塘镇寿竹塘村委会</t>
  </si>
  <si>
    <t>县级简易幼儿园</t>
  </si>
  <si>
    <t>荣亚娟</t>
  </si>
  <si>
    <t>保育教育费260元／生·月，伙食费0元／生·期，预收4个月。</t>
  </si>
  <si>
    <t>13973498505</t>
  </si>
  <si>
    <t>凡龙圩学校幼儿园</t>
  </si>
  <si>
    <t>东安县井头圩镇凡龙圩村</t>
  </si>
  <si>
    <t>唐寿兵</t>
  </si>
  <si>
    <t>18974649882</t>
  </si>
  <si>
    <t>中田中心幼儿园</t>
  </si>
  <si>
    <t>东安县新圩江镇中田村</t>
  </si>
  <si>
    <t>唐小宝</t>
  </si>
  <si>
    <t>刘娉</t>
  </si>
  <si>
    <t>15226360137</t>
  </si>
  <si>
    <t>东安县开发区红黄蓝幼儿园</t>
  </si>
  <si>
    <t>民办幼儿园</t>
  </si>
  <si>
    <t>东安县白牙市镇舜皇大道719号</t>
  </si>
  <si>
    <t>243112260000708</t>
  </si>
  <si>
    <t>县二级民办幼儿园</t>
  </si>
  <si>
    <t>罗小翠</t>
  </si>
  <si>
    <t>保育教育费360元／生·月，伙食费800元／生·期，预收4个月。</t>
  </si>
  <si>
    <t>17377761212</t>
  </si>
  <si>
    <t>东安蓝天幼儿园</t>
  </si>
  <si>
    <t>东安县白牙市镇公安局旁和谐楼</t>
  </si>
  <si>
    <t>243112260001498</t>
  </si>
  <si>
    <t>县一级民办幼儿园</t>
  </si>
  <si>
    <t>周萍</t>
  </si>
  <si>
    <t>保育教育费500元／生·月，伙食费600元／生·期，预收4个月。</t>
  </si>
  <si>
    <t>13974683660</t>
  </si>
  <si>
    <t>东安山子岭小太阳幼儿园</t>
  </si>
  <si>
    <t>东安县白牙市镇山子岭社区原劳动局内</t>
  </si>
  <si>
    <t>243112260001158</t>
  </si>
  <si>
    <t>唐子波</t>
  </si>
  <si>
    <t>保育教育费725元／生·月，伙食费1000元／生·期，预收4个月。</t>
  </si>
  <si>
    <t>蒋霞辉</t>
  </si>
  <si>
    <t>15386300175</t>
  </si>
  <si>
    <t>东安七色花爱心幼儿园</t>
  </si>
  <si>
    <t>东安县白牙市镇建设大道288号</t>
  </si>
  <si>
    <t>243112260001448</t>
  </si>
  <si>
    <t>马艳玲</t>
  </si>
  <si>
    <t>保育教育费400元／生·月，伙食费900元／生·期，预收4个月。</t>
  </si>
  <si>
    <t xml:space="preserve"> 龙萍</t>
  </si>
  <si>
    <t>13574698893</t>
  </si>
  <si>
    <t>东安县南城雅郡幼儿园</t>
  </si>
  <si>
    <t>东安县白牙市镇南城雅郡小区内</t>
  </si>
  <si>
    <t>243112260001578</t>
  </si>
  <si>
    <t>张茂兰</t>
  </si>
  <si>
    <t>保育教育费720元／生·月，伙食费1000元／生·期，预收4个月。</t>
  </si>
  <si>
    <t>18075781776</t>
  </si>
  <si>
    <t>东安新金鹰卡通幼儿园</t>
  </si>
  <si>
    <t>东安县白牙市镇恒创花园一栋一楼</t>
  </si>
  <si>
    <t>243112260001328</t>
  </si>
  <si>
    <t>唐娟</t>
  </si>
  <si>
    <t>保育教育费650元／生·月，伙食费800元／生·期，预收4个月。</t>
  </si>
  <si>
    <t>18075799337</t>
  </si>
  <si>
    <t>东安清华大地幼儿园</t>
  </si>
  <si>
    <t>东安县白牙市镇九龙时代广场二楼</t>
  </si>
  <si>
    <t>243112260001458</t>
  </si>
  <si>
    <t>保育教育费400元／生·月，伙食费800元／生·期，预收4个月。</t>
  </si>
  <si>
    <t>蒋妮芳</t>
  </si>
  <si>
    <t>15607468830</t>
  </si>
  <si>
    <t>东安加州首府幼儿园</t>
  </si>
  <si>
    <t>东安县白牙市镇加州首府</t>
  </si>
  <si>
    <t>243112260001358</t>
  </si>
  <si>
    <t>周海平</t>
  </si>
  <si>
    <t>13317466557</t>
  </si>
  <si>
    <t>东安贝蕾幼儿园</t>
  </si>
  <si>
    <t>东安县白牙市镇舜皇大道438号</t>
  </si>
  <si>
    <t>243112260000308</t>
  </si>
  <si>
    <t>唐云青</t>
  </si>
  <si>
    <t>保育教育费360元／生·月，伙食费680元／生·期，预收4个月。</t>
  </si>
  <si>
    <t>李珍华</t>
  </si>
  <si>
    <t>15907489389</t>
  </si>
  <si>
    <t>东安县天天向上幼儿园</t>
  </si>
  <si>
    <t>东安县白牙市镇建设北路155号</t>
  </si>
  <si>
    <t>243112260000958</t>
  </si>
  <si>
    <t>唐玉姣</t>
  </si>
  <si>
    <t>13874368621</t>
  </si>
  <si>
    <t>东安县翰林幼儿园</t>
  </si>
  <si>
    <t>东安县白牙市镇东安一中旁</t>
  </si>
  <si>
    <t>243112260000088</t>
  </si>
  <si>
    <t>唐小艳</t>
  </si>
  <si>
    <t>保育教育费529元／生·月，伙食费800元／生·期，预收4个月。</t>
  </si>
  <si>
    <t>唐霞</t>
  </si>
  <si>
    <t>15207474685</t>
  </si>
  <si>
    <t>东安红杉树幼儿园</t>
  </si>
  <si>
    <t>东安县白牙市镇大道舜皇城A4栋</t>
  </si>
  <si>
    <t>243112260000098</t>
  </si>
  <si>
    <t>秦安娜</t>
  </si>
  <si>
    <t>保育教育费565元／生·月，伙食费650元／生·期，预收4个月。</t>
  </si>
  <si>
    <t>15897496433</t>
  </si>
  <si>
    <t>东安天成新城幼儿园</t>
  </si>
  <si>
    <t>东安县白牙市镇舜皇大道天成新城</t>
  </si>
  <si>
    <t>243112260001238</t>
  </si>
  <si>
    <t>唐安玲</t>
  </si>
  <si>
    <t>保育教育费470元／生·月，伙食费500元／生·期，预收4个月。</t>
  </si>
  <si>
    <t>13657460679</t>
  </si>
  <si>
    <t>东安县金色迪比幼儿园</t>
  </si>
  <si>
    <t>东安县白牙市镇工业园田园都市小区16栋</t>
  </si>
  <si>
    <t>243112260001508</t>
  </si>
  <si>
    <t>袁莎</t>
  </si>
  <si>
    <t>保育教育费754元／生·月，伙食费1792元／生·期，预收4个月。</t>
  </si>
  <si>
    <t>13874684810</t>
  </si>
  <si>
    <t>东安县白牙市镇城西幼儿园</t>
  </si>
  <si>
    <t>东安县白牙市镇华申•滨江国际新城奥运公园301室等</t>
  </si>
  <si>
    <t>243112260001658</t>
  </si>
  <si>
    <t>李竹平</t>
  </si>
  <si>
    <t>18974645577</t>
  </si>
  <si>
    <t>东安阳光宝贝幼儿园</t>
  </si>
  <si>
    <t>东安县白牙市镇建材家居广场</t>
  </si>
  <si>
    <t>243112260001128</t>
  </si>
  <si>
    <t>刘素芳</t>
  </si>
  <si>
    <t>保育教育费400元／生·月，伙食费600元／生·期，预收4个月。</t>
  </si>
  <si>
    <t>15116628188</t>
  </si>
  <si>
    <t>东安县海贝儿幼儿园</t>
  </si>
  <si>
    <t>东安县白牙市镇学院路101、201</t>
  </si>
  <si>
    <t>243112260001628</t>
  </si>
  <si>
    <t>周桂香</t>
  </si>
  <si>
    <t>保育教育费580元／生·月，伙食费800元／生·期，预收4个月。</t>
  </si>
  <si>
    <t>15874605599</t>
  </si>
  <si>
    <t>东安县红新摇蓝幼儿园</t>
  </si>
  <si>
    <t>东安县白牙市镇石矿厂区内</t>
  </si>
  <si>
    <t>243112260000159</t>
  </si>
  <si>
    <t>谭周美</t>
  </si>
  <si>
    <t>保育教育费750元／生·月，伙食费1320元／生·期，预收4个月。</t>
  </si>
  <si>
    <t>15177771805</t>
  </si>
  <si>
    <t>东安县开心麦咭幼儿园</t>
  </si>
  <si>
    <t>东安县白牙市镇龙溪鑫城1栋1、2层</t>
  </si>
  <si>
    <t>243112260001598</t>
  </si>
  <si>
    <t>龙英姿</t>
  </si>
  <si>
    <t>王琳</t>
  </si>
  <si>
    <t>15367508669</t>
  </si>
  <si>
    <t>东安县潇湘第一城幼儿园</t>
  </si>
  <si>
    <t>东安县白牙市镇潇湘第一城</t>
  </si>
  <si>
    <t>243112260001648</t>
  </si>
  <si>
    <t>唐艳艳</t>
  </si>
  <si>
    <t>保育教育费622元／生·月，伙食费800元／生·期，预收4个月。</t>
  </si>
  <si>
    <t>陈珍凤</t>
  </si>
  <si>
    <t>13762967343</t>
  </si>
  <si>
    <t>东安县大庙口新苗幼儿园</t>
  </si>
  <si>
    <t>东安县大庙口镇万家山小区</t>
  </si>
  <si>
    <t>243112260000588</t>
  </si>
  <si>
    <t>唐新兰</t>
  </si>
  <si>
    <t>13874367179</t>
  </si>
  <si>
    <t>东安井头圩晒贝贝幼儿园</t>
  </si>
  <si>
    <t>东安县井头圩镇山口铺村委会</t>
  </si>
  <si>
    <t>243112260000848</t>
  </si>
  <si>
    <t>吴娟</t>
  </si>
  <si>
    <t>保育教育费280元／生·月，伙食费500元／生·期，预收4个月。</t>
  </si>
  <si>
    <t>19967634188</t>
  </si>
  <si>
    <t>东安井头圩教育幼儿园</t>
  </si>
  <si>
    <t>东安县井头圩镇井头圩村委员会</t>
  </si>
  <si>
    <t>243112260001538</t>
  </si>
  <si>
    <t>文惠芬</t>
  </si>
  <si>
    <t>保育教育费337.5元／生·月，伙食费500元／生·期，预收4个月。</t>
  </si>
  <si>
    <t>13637463389</t>
  </si>
  <si>
    <t>东安井头圩八字门春蕾幼儿园</t>
  </si>
  <si>
    <t>东安县井头圩镇八字门村</t>
  </si>
  <si>
    <t>243112260000668</t>
  </si>
  <si>
    <t>东安芦洪市宇同幼儿园</t>
  </si>
  <si>
    <t>东安县芦洪市镇开发区新市场内</t>
  </si>
  <si>
    <t>243112260000068</t>
  </si>
  <si>
    <t>曾子君</t>
  </si>
  <si>
    <t>保育教育费480元／生·月，伙食费600元／生·期，预收4个月。</t>
  </si>
  <si>
    <t>18075816827</t>
  </si>
  <si>
    <t>东安芦洪市健乐幼儿园</t>
  </si>
  <si>
    <t>东安县芦洪市镇芦东街小正村</t>
  </si>
  <si>
    <t>243112260000468</t>
  </si>
  <si>
    <t>吕海华</t>
  </si>
  <si>
    <t>18932493255</t>
  </si>
  <si>
    <t>东安县弘源幼儿园</t>
  </si>
  <si>
    <t>东安县芦洪市镇汇金.凯旋城小区</t>
  </si>
  <si>
    <t>243112260001588</t>
  </si>
  <si>
    <t>王小梅</t>
  </si>
  <si>
    <t>保育教育费750元／生·月，伙食费800元／生·期，预收4个月。</t>
  </si>
  <si>
    <t>郭宏姣</t>
  </si>
  <si>
    <t>18074673399</t>
  </si>
  <si>
    <t>东安县鹿马桥天成幼儿园</t>
  </si>
  <si>
    <t>东安县鹿马桥镇新村派出所旁</t>
  </si>
  <si>
    <t>243112260001188</t>
  </si>
  <si>
    <t>向先进</t>
  </si>
  <si>
    <t>保育教育费500元／生·月，伙食费500元／生·期，预收4个月。</t>
  </si>
  <si>
    <t>东安南桥童欣幼儿园</t>
  </si>
  <si>
    <t>东安县南桥镇莲花村</t>
  </si>
  <si>
    <t>243112260000738</t>
  </si>
  <si>
    <t>彭伍金</t>
  </si>
  <si>
    <t>13212664026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</si>
</sst>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NumberFormat="1" applyFont="1" applyFill="1" applyBorder="1" applyAlignment="1" quotePrefix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8;&#20799;&#22253;&#27169;&#29256;&#65288;&#22253;&#22522;&#30784;&#25968;&#25454;&#65289;&#26680;&#23545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园基础数据模板"/>
      <sheetName val="调整情况"/>
      <sheetName val="Sheet1"/>
    </sheetNames>
    <sheetDataSet>
      <sheetData sheetId="0"/>
      <sheetData sheetId="1">
        <row r="4">
          <cell r="C4">
            <v>1143002970</v>
          </cell>
          <cell r="D4">
            <v>2</v>
          </cell>
          <cell r="E4">
            <v>0</v>
          </cell>
          <cell r="F4">
            <v>0</v>
          </cell>
          <cell r="G4">
            <v>0</v>
          </cell>
          <cell r="H4">
            <v>1</v>
          </cell>
          <cell r="I4">
            <v>1</v>
          </cell>
          <cell r="J4">
            <v>0</v>
          </cell>
          <cell r="K4">
            <v>0</v>
          </cell>
          <cell r="L4">
            <v>0</v>
          </cell>
          <cell r="M4">
            <v>20</v>
          </cell>
          <cell r="N4">
            <v>25</v>
          </cell>
          <cell r="O4">
            <v>45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7.5</v>
          </cell>
          <cell r="U4">
            <v>0</v>
          </cell>
          <cell r="V4">
            <v>4</v>
          </cell>
          <cell r="W4">
            <v>0</v>
          </cell>
          <cell r="X4">
            <v>2</v>
          </cell>
          <cell r="Y4">
            <v>1</v>
          </cell>
          <cell r="Z4">
            <v>6.42857142857143</v>
          </cell>
          <cell r="AA4">
            <v>7</v>
          </cell>
          <cell r="AB4">
            <v>2000</v>
          </cell>
          <cell r="AC4">
            <v>2000</v>
          </cell>
          <cell r="AD4">
            <v>9700</v>
          </cell>
          <cell r="AE4">
            <v>480</v>
          </cell>
          <cell r="AF4">
            <v>100</v>
          </cell>
          <cell r="AG4">
            <v>820</v>
          </cell>
          <cell r="AH4">
            <v>150</v>
          </cell>
          <cell r="AI4">
            <v>966</v>
          </cell>
          <cell r="AJ4">
            <v>2086</v>
          </cell>
          <cell r="AK4">
            <v>2186</v>
          </cell>
          <cell r="AL4">
            <v>2604</v>
          </cell>
        </row>
        <row r="5">
          <cell r="C5">
            <v>1143003681</v>
          </cell>
          <cell r="D5">
            <v>3</v>
          </cell>
          <cell r="E5">
            <v>0</v>
          </cell>
          <cell r="F5">
            <v>1</v>
          </cell>
          <cell r="G5">
            <v>1</v>
          </cell>
          <cell r="H5">
            <v>1</v>
          </cell>
          <cell r="I5">
            <v>0</v>
          </cell>
          <cell r="J5">
            <v>0</v>
          </cell>
          <cell r="K5">
            <v>21</v>
          </cell>
          <cell r="L5">
            <v>36</v>
          </cell>
          <cell r="M5">
            <v>28</v>
          </cell>
          <cell r="N5">
            <v>0</v>
          </cell>
          <cell r="O5">
            <v>85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8.5</v>
          </cell>
          <cell r="U5">
            <v>1</v>
          </cell>
          <cell r="V5">
            <v>6</v>
          </cell>
          <cell r="W5">
            <v>0</v>
          </cell>
          <cell r="X5">
            <v>4</v>
          </cell>
          <cell r="Y5">
            <v>2</v>
          </cell>
          <cell r="Z5">
            <v>6.53846153846154</v>
          </cell>
          <cell r="AA5">
            <v>13</v>
          </cell>
          <cell r="AB5">
            <v>450</v>
          </cell>
          <cell r="AC5">
            <v>100</v>
          </cell>
          <cell r="AD5">
            <v>1000</v>
          </cell>
          <cell r="AE5">
            <v>900</v>
          </cell>
          <cell r="AF5">
            <v>175</v>
          </cell>
          <cell r="AG5">
            <v>224</v>
          </cell>
          <cell r="AH5">
            <v>66</v>
          </cell>
          <cell r="AI5">
            <v>310</v>
          </cell>
          <cell r="AJ5">
            <v>600</v>
          </cell>
          <cell r="AK5">
            <v>775</v>
          </cell>
          <cell r="AL5">
            <v>915</v>
          </cell>
        </row>
        <row r="6">
          <cell r="C6">
            <v>1143004268</v>
          </cell>
          <cell r="D6">
            <v>3</v>
          </cell>
          <cell r="E6">
            <v>0</v>
          </cell>
          <cell r="F6">
            <v>1</v>
          </cell>
          <cell r="G6">
            <v>1</v>
          </cell>
          <cell r="H6">
            <v>1</v>
          </cell>
          <cell r="I6">
            <v>0</v>
          </cell>
          <cell r="J6">
            <v>0</v>
          </cell>
          <cell r="K6">
            <v>10</v>
          </cell>
          <cell r="L6">
            <v>17</v>
          </cell>
          <cell r="M6">
            <v>29</v>
          </cell>
          <cell r="N6">
            <v>0</v>
          </cell>
          <cell r="O6">
            <v>56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6.22222222222222</v>
          </cell>
          <cell r="U6">
            <v>1</v>
          </cell>
          <cell r="V6">
            <v>6</v>
          </cell>
          <cell r="W6">
            <v>0</v>
          </cell>
          <cell r="X6">
            <v>3</v>
          </cell>
          <cell r="Y6">
            <v>1</v>
          </cell>
          <cell r="Z6">
            <v>5.09090909090909</v>
          </cell>
          <cell r="AA6">
            <v>11</v>
          </cell>
          <cell r="AB6">
            <v>500</v>
          </cell>
          <cell r="AC6">
            <v>450</v>
          </cell>
          <cell r="AD6">
            <v>5614.4</v>
          </cell>
          <cell r="AE6">
            <v>590</v>
          </cell>
          <cell r="AF6">
            <v>1206</v>
          </cell>
          <cell r="AG6">
            <v>180</v>
          </cell>
          <cell r="AH6">
            <v>90</v>
          </cell>
          <cell r="AI6">
            <v>300</v>
          </cell>
          <cell r="AJ6">
            <v>590</v>
          </cell>
          <cell r="AK6">
            <v>1796</v>
          </cell>
          <cell r="AL6">
            <v>2821</v>
          </cell>
        </row>
        <row r="7">
          <cell r="C7">
            <v>1143004269</v>
          </cell>
          <cell r="D7">
            <v>3</v>
          </cell>
          <cell r="E7">
            <v>0</v>
          </cell>
          <cell r="F7">
            <v>1</v>
          </cell>
          <cell r="G7">
            <v>1</v>
          </cell>
          <cell r="H7">
            <v>1</v>
          </cell>
          <cell r="I7">
            <v>0</v>
          </cell>
          <cell r="J7">
            <v>0</v>
          </cell>
          <cell r="K7">
            <v>21</v>
          </cell>
          <cell r="L7">
            <v>28</v>
          </cell>
          <cell r="M7">
            <v>29</v>
          </cell>
          <cell r="N7">
            <v>0</v>
          </cell>
          <cell r="O7">
            <v>78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8.66666666666667</v>
          </cell>
          <cell r="U7">
            <v>1</v>
          </cell>
          <cell r="V7">
            <v>6</v>
          </cell>
          <cell r="W7">
            <v>0</v>
          </cell>
          <cell r="X7">
            <v>3</v>
          </cell>
          <cell r="Y7">
            <v>2</v>
          </cell>
          <cell r="Z7">
            <v>6.5</v>
          </cell>
          <cell r="AA7">
            <v>12</v>
          </cell>
          <cell r="AB7">
            <v>500</v>
          </cell>
          <cell r="AC7">
            <v>300</v>
          </cell>
          <cell r="AD7">
            <v>1910</v>
          </cell>
          <cell r="AE7">
            <v>820</v>
          </cell>
          <cell r="AF7">
            <v>134</v>
          </cell>
          <cell r="AG7">
            <v>180</v>
          </cell>
          <cell r="AH7">
            <v>60</v>
          </cell>
          <cell r="AI7">
            <v>240</v>
          </cell>
          <cell r="AJ7">
            <v>506</v>
          </cell>
          <cell r="AK7">
            <v>640</v>
          </cell>
          <cell r="AL7">
            <v>980</v>
          </cell>
        </row>
        <row r="8">
          <cell r="C8">
            <v>1143004272</v>
          </cell>
          <cell r="D8">
            <v>2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23</v>
          </cell>
          <cell r="M8">
            <v>13</v>
          </cell>
          <cell r="N8">
            <v>0</v>
          </cell>
          <cell r="O8">
            <v>36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6</v>
          </cell>
          <cell r="U8">
            <v>1</v>
          </cell>
          <cell r="V8">
            <v>4</v>
          </cell>
          <cell r="W8">
            <v>0</v>
          </cell>
          <cell r="X8">
            <v>2</v>
          </cell>
          <cell r="Y8">
            <v>1</v>
          </cell>
          <cell r="Z8">
            <v>4.5</v>
          </cell>
          <cell r="AA8">
            <v>8</v>
          </cell>
          <cell r="AB8">
            <v>400</v>
          </cell>
          <cell r="AC8">
            <v>200</v>
          </cell>
          <cell r="AD8">
            <v>1200</v>
          </cell>
          <cell r="AE8">
            <v>380</v>
          </cell>
          <cell r="AF8">
            <v>80</v>
          </cell>
          <cell r="AG8">
            <v>148</v>
          </cell>
          <cell r="AH8">
            <v>120</v>
          </cell>
          <cell r="AI8">
            <v>240</v>
          </cell>
          <cell r="AJ8">
            <v>508</v>
          </cell>
          <cell r="AK8">
            <v>588</v>
          </cell>
          <cell r="AL8">
            <v>946</v>
          </cell>
        </row>
        <row r="9">
          <cell r="C9">
            <v>1143004273</v>
          </cell>
          <cell r="D9">
            <v>3</v>
          </cell>
          <cell r="E9">
            <v>0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24</v>
          </cell>
          <cell r="L9">
            <v>26</v>
          </cell>
          <cell r="M9">
            <v>35</v>
          </cell>
          <cell r="N9">
            <v>0</v>
          </cell>
          <cell r="O9">
            <v>85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8.5</v>
          </cell>
          <cell r="U9">
            <v>1</v>
          </cell>
          <cell r="V9">
            <v>7</v>
          </cell>
          <cell r="W9">
            <v>0</v>
          </cell>
          <cell r="X9">
            <v>3</v>
          </cell>
          <cell r="Y9">
            <v>2</v>
          </cell>
          <cell r="Z9">
            <v>6.53846153846154</v>
          </cell>
          <cell r="AA9">
            <v>13</v>
          </cell>
          <cell r="AB9">
            <v>600</v>
          </cell>
          <cell r="AC9">
            <v>400</v>
          </cell>
          <cell r="AD9">
            <v>9989.1</v>
          </cell>
          <cell r="AE9">
            <v>900</v>
          </cell>
          <cell r="AF9">
            <v>400</v>
          </cell>
          <cell r="AG9">
            <v>560</v>
          </cell>
          <cell r="AH9">
            <v>70</v>
          </cell>
          <cell r="AI9">
            <v>580</v>
          </cell>
          <cell r="AJ9">
            <v>1260</v>
          </cell>
          <cell r="AK9">
            <v>1660</v>
          </cell>
          <cell r="AL9">
            <v>2210</v>
          </cell>
        </row>
        <row r="10">
          <cell r="C10">
            <v>1143004275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1</v>
          </cell>
          <cell r="J10">
            <v>0</v>
          </cell>
          <cell r="K10">
            <v>0</v>
          </cell>
          <cell r="L10">
            <v>0</v>
          </cell>
          <cell r="M10">
            <v>8</v>
          </cell>
          <cell r="N10">
            <v>21</v>
          </cell>
          <cell r="O10">
            <v>29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4.83333333333333</v>
          </cell>
          <cell r="U10">
            <v>0</v>
          </cell>
          <cell r="V10">
            <v>4</v>
          </cell>
          <cell r="W10">
            <v>0</v>
          </cell>
          <cell r="X10">
            <v>2</v>
          </cell>
          <cell r="Y10">
            <v>0</v>
          </cell>
          <cell r="Z10">
            <v>4.83333333333333</v>
          </cell>
          <cell r="AA10">
            <v>6</v>
          </cell>
          <cell r="AB10">
            <v>400</v>
          </cell>
          <cell r="AC10">
            <v>100</v>
          </cell>
          <cell r="AD10">
            <v>800</v>
          </cell>
          <cell r="AE10">
            <v>310</v>
          </cell>
          <cell r="AF10">
            <v>40</v>
          </cell>
          <cell r="AG10">
            <v>240</v>
          </cell>
          <cell r="AH10">
            <v>60</v>
          </cell>
          <cell r="AI10">
            <v>250</v>
          </cell>
          <cell r="AJ10">
            <v>550</v>
          </cell>
          <cell r="AK10">
            <v>590</v>
          </cell>
          <cell r="AL10">
            <v>900</v>
          </cell>
        </row>
        <row r="11">
          <cell r="C11">
            <v>1143004276</v>
          </cell>
          <cell r="D11">
            <v>3</v>
          </cell>
          <cell r="E11">
            <v>0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19</v>
          </cell>
          <cell r="L11">
            <v>19</v>
          </cell>
          <cell r="M11">
            <v>35</v>
          </cell>
          <cell r="N11">
            <v>0</v>
          </cell>
          <cell r="O11">
            <v>73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8.11111111111111</v>
          </cell>
          <cell r="U11">
            <v>1</v>
          </cell>
          <cell r="V11">
            <v>6</v>
          </cell>
          <cell r="W11">
            <v>0</v>
          </cell>
          <cell r="X11">
            <v>3</v>
          </cell>
          <cell r="Y11">
            <v>1</v>
          </cell>
          <cell r="Z11">
            <v>6.63636363636364</v>
          </cell>
          <cell r="AA11">
            <v>11</v>
          </cell>
          <cell r="AB11">
            <v>500</v>
          </cell>
          <cell r="AC11">
            <v>450</v>
          </cell>
          <cell r="AD11">
            <v>1500</v>
          </cell>
          <cell r="AE11">
            <v>770</v>
          </cell>
          <cell r="AF11">
            <v>135</v>
          </cell>
          <cell r="AG11">
            <v>200</v>
          </cell>
          <cell r="AH11">
            <v>65</v>
          </cell>
          <cell r="AI11">
            <v>240</v>
          </cell>
          <cell r="AJ11">
            <v>505</v>
          </cell>
          <cell r="AK11">
            <v>640</v>
          </cell>
          <cell r="AL11">
            <v>864</v>
          </cell>
        </row>
        <row r="12">
          <cell r="C12">
            <v>1143004278</v>
          </cell>
          <cell r="D12">
            <v>11</v>
          </cell>
          <cell r="E12">
            <v>0</v>
          </cell>
          <cell r="F12">
            <v>4</v>
          </cell>
          <cell r="G12">
            <v>3</v>
          </cell>
          <cell r="H12">
            <v>4</v>
          </cell>
          <cell r="I12">
            <v>0</v>
          </cell>
          <cell r="J12">
            <v>0</v>
          </cell>
          <cell r="K12">
            <v>59</v>
          </cell>
          <cell r="L12">
            <v>69</v>
          </cell>
          <cell r="M12">
            <v>112</v>
          </cell>
          <cell r="N12">
            <v>7</v>
          </cell>
          <cell r="O12">
            <v>247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7.71875</v>
          </cell>
          <cell r="U12">
            <v>2</v>
          </cell>
          <cell r="V12">
            <v>22</v>
          </cell>
          <cell r="W12">
            <v>1</v>
          </cell>
          <cell r="X12">
            <v>10</v>
          </cell>
          <cell r="Y12">
            <v>4</v>
          </cell>
          <cell r="Z12">
            <v>6.33333333333333</v>
          </cell>
          <cell r="AA12">
            <v>39</v>
          </cell>
          <cell r="AB12">
            <v>1000</v>
          </cell>
          <cell r="AC12">
            <v>200</v>
          </cell>
          <cell r="AD12">
            <v>1200</v>
          </cell>
          <cell r="AE12">
            <v>2620</v>
          </cell>
          <cell r="AF12">
            <v>298</v>
          </cell>
          <cell r="AG12">
            <v>870</v>
          </cell>
          <cell r="AH12">
            <v>222</v>
          </cell>
          <cell r="AI12">
            <v>1070</v>
          </cell>
          <cell r="AJ12">
            <v>2162</v>
          </cell>
          <cell r="AK12">
            <v>2460</v>
          </cell>
          <cell r="AL12">
            <v>2648</v>
          </cell>
        </row>
        <row r="13">
          <cell r="C13">
            <v>1143004282</v>
          </cell>
          <cell r="D13">
            <v>4</v>
          </cell>
          <cell r="E13">
            <v>0</v>
          </cell>
          <cell r="F13">
            <v>1</v>
          </cell>
          <cell r="G13">
            <v>1</v>
          </cell>
          <cell r="H13">
            <v>2</v>
          </cell>
          <cell r="I13">
            <v>0</v>
          </cell>
          <cell r="J13">
            <v>0</v>
          </cell>
          <cell r="K13">
            <v>24</v>
          </cell>
          <cell r="L13">
            <v>27</v>
          </cell>
          <cell r="M13">
            <v>44</v>
          </cell>
          <cell r="N13">
            <v>0</v>
          </cell>
          <cell r="O13">
            <v>95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7.91666666666667</v>
          </cell>
          <cell r="U13">
            <v>0</v>
          </cell>
          <cell r="V13">
            <v>8</v>
          </cell>
          <cell r="W13">
            <v>0</v>
          </cell>
          <cell r="X13">
            <v>4</v>
          </cell>
          <cell r="Y13">
            <v>2</v>
          </cell>
          <cell r="Z13">
            <v>6.78571428571429</v>
          </cell>
          <cell r="AA13">
            <v>14</v>
          </cell>
          <cell r="AB13">
            <v>400</v>
          </cell>
          <cell r="AC13">
            <v>200</v>
          </cell>
          <cell r="AD13">
            <v>800</v>
          </cell>
          <cell r="AE13">
            <v>1000</v>
          </cell>
          <cell r="AF13">
            <v>30</v>
          </cell>
          <cell r="AG13">
            <v>340</v>
          </cell>
          <cell r="AH13">
            <v>90</v>
          </cell>
          <cell r="AI13">
            <v>440</v>
          </cell>
          <cell r="AJ13">
            <v>870</v>
          </cell>
          <cell r="AK13">
            <v>900</v>
          </cell>
          <cell r="AL13">
            <v>1000</v>
          </cell>
        </row>
        <row r="14">
          <cell r="C14">
            <v>1143004293</v>
          </cell>
          <cell r="D14">
            <v>3</v>
          </cell>
          <cell r="E14">
            <v>0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27</v>
          </cell>
          <cell r="L14">
            <v>20</v>
          </cell>
          <cell r="M14">
            <v>31</v>
          </cell>
          <cell r="N14">
            <v>0</v>
          </cell>
          <cell r="O14">
            <v>78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8.66666666666667</v>
          </cell>
          <cell r="U14">
            <v>1</v>
          </cell>
          <cell r="V14">
            <v>6</v>
          </cell>
          <cell r="W14">
            <v>0</v>
          </cell>
          <cell r="X14">
            <v>3</v>
          </cell>
          <cell r="Y14">
            <v>3</v>
          </cell>
          <cell r="Z14">
            <v>6</v>
          </cell>
          <cell r="AA14">
            <v>13</v>
          </cell>
          <cell r="AB14">
            <v>400</v>
          </cell>
          <cell r="AC14">
            <v>240</v>
          </cell>
          <cell r="AD14">
            <v>800</v>
          </cell>
          <cell r="AE14">
            <v>820</v>
          </cell>
          <cell r="AF14">
            <v>100</v>
          </cell>
          <cell r="AG14">
            <v>260</v>
          </cell>
          <cell r="AH14">
            <v>80</v>
          </cell>
          <cell r="AI14">
            <v>280</v>
          </cell>
          <cell r="AJ14">
            <v>620</v>
          </cell>
          <cell r="AK14">
            <v>720</v>
          </cell>
          <cell r="AL14">
            <v>1191</v>
          </cell>
        </row>
        <row r="15">
          <cell r="C15">
            <v>1143004294</v>
          </cell>
          <cell r="D15">
            <v>5</v>
          </cell>
          <cell r="E15">
            <v>0</v>
          </cell>
          <cell r="F15">
            <v>2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52</v>
          </cell>
          <cell r="L15">
            <v>30</v>
          </cell>
          <cell r="M15">
            <v>32</v>
          </cell>
          <cell r="N15">
            <v>0</v>
          </cell>
          <cell r="O15">
            <v>114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7.6</v>
          </cell>
          <cell r="U15">
            <v>1</v>
          </cell>
          <cell r="V15">
            <v>10</v>
          </cell>
          <cell r="W15">
            <v>0</v>
          </cell>
          <cell r="X15">
            <v>5</v>
          </cell>
          <cell r="Y15">
            <v>4</v>
          </cell>
          <cell r="Z15">
            <v>5.7</v>
          </cell>
          <cell r="AA15">
            <v>20</v>
          </cell>
          <cell r="AB15">
            <v>1800</v>
          </cell>
          <cell r="AC15">
            <v>800</v>
          </cell>
          <cell r="AD15">
            <v>3460</v>
          </cell>
          <cell r="AE15">
            <v>1200</v>
          </cell>
          <cell r="AF15">
            <v>60</v>
          </cell>
          <cell r="AG15">
            <v>380</v>
          </cell>
          <cell r="AH15">
            <v>60</v>
          </cell>
          <cell r="AI15">
            <v>756</v>
          </cell>
          <cell r="AJ15">
            <v>1196</v>
          </cell>
          <cell r="AK15">
            <v>1256</v>
          </cell>
          <cell r="AL15">
            <v>1680</v>
          </cell>
        </row>
        <row r="16">
          <cell r="C16">
            <v>1143004296</v>
          </cell>
          <cell r="D16">
            <v>2</v>
          </cell>
          <cell r="E16">
            <v>0</v>
          </cell>
          <cell r="F16">
            <v>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14</v>
          </cell>
          <cell r="N16">
            <v>17</v>
          </cell>
          <cell r="O16">
            <v>31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5.16666666666667</v>
          </cell>
          <cell r="U16">
            <v>1</v>
          </cell>
          <cell r="V16">
            <v>4</v>
          </cell>
          <cell r="W16">
            <v>0</v>
          </cell>
          <cell r="X16">
            <v>2</v>
          </cell>
          <cell r="Y16">
            <v>1</v>
          </cell>
          <cell r="Z16">
            <v>3.875</v>
          </cell>
          <cell r="AA16">
            <v>8</v>
          </cell>
          <cell r="AB16">
            <v>400</v>
          </cell>
          <cell r="AC16">
            <v>280</v>
          </cell>
          <cell r="AD16">
            <v>8500</v>
          </cell>
          <cell r="AE16">
            <v>330</v>
          </cell>
          <cell r="AF16">
            <v>45</v>
          </cell>
          <cell r="AG16">
            <v>200</v>
          </cell>
          <cell r="AH16">
            <v>50</v>
          </cell>
          <cell r="AI16">
            <v>400</v>
          </cell>
          <cell r="AJ16">
            <v>650</v>
          </cell>
          <cell r="AK16">
            <v>695</v>
          </cell>
          <cell r="AL16">
            <v>1000</v>
          </cell>
        </row>
        <row r="17">
          <cell r="C17">
            <v>1143004300</v>
          </cell>
          <cell r="D17">
            <v>10</v>
          </cell>
          <cell r="E17">
            <v>0</v>
          </cell>
          <cell r="F17">
            <v>3</v>
          </cell>
          <cell r="G17">
            <v>3</v>
          </cell>
          <cell r="H17">
            <v>3</v>
          </cell>
          <cell r="I17">
            <v>1</v>
          </cell>
          <cell r="J17">
            <v>0</v>
          </cell>
          <cell r="K17">
            <v>55</v>
          </cell>
          <cell r="L17">
            <v>69</v>
          </cell>
          <cell r="M17">
            <v>84</v>
          </cell>
          <cell r="N17">
            <v>33</v>
          </cell>
          <cell r="O17">
            <v>241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8.03333333333333</v>
          </cell>
          <cell r="U17">
            <v>1</v>
          </cell>
          <cell r="V17">
            <v>20</v>
          </cell>
          <cell r="W17">
            <v>1</v>
          </cell>
          <cell r="X17">
            <v>10</v>
          </cell>
          <cell r="Y17">
            <v>4</v>
          </cell>
          <cell r="Z17">
            <v>6.69444444444444</v>
          </cell>
          <cell r="AA17">
            <v>36</v>
          </cell>
          <cell r="AB17">
            <v>1200</v>
          </cell>
          <cell r="AC17">
            <v>150</v>
          </cell>
          <cell r="AD17">
            <v>1750</v>
          </cell>
          <cell r="AE17">
            <v>2490</v>
          </cell>
          <cell r="AF17">
            <v>100</v>
          </cell>
          <cell r="AG17">
            <v>700</v>
          </cell>
          <cell r="AH17">
            <v>220</v>
          </cell>
          <cell r="AI17">
            <v>920</v>
          </cell>
          <cell r="AJ17">
            <v>1940</v>
          </cell>
          <cell r="AK17">
            <v>2040</v>
          </cell>
          <cell r="AL17">
            <v>2540</v>
          </cell>
        </row>
        <row r="18">
          <cell r="C18">
            <v>1143004305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6</v>
          </cell>
          <cell r="N18">
            <v>19</v>
          </cell>
          <cell r="O18">
            <v>25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4.16666666666667</v>
          </cell>
          <cell r="U18">
            <v>1</v>
          </cell>
          <cell r="V18">
            <v>4</v>
          </cell>
          <cell r="W18">
            <v>0</v>
          </cell>
          <cell r="X18">
            <v>2</v>
          </cell>
          <cell r="Y18">
            <v>2</v>
          </cell>
          <cell r="Z18">
            <v>2.77777777777778</v>
          </cell>
          <cell r="AA18">
            <v>9</v>
          </cell>
          <cell r="AB18">
            <v>530</v>
          </cell>
          <cell r="AC18">
            <v>450</v>
          </cell>
          <cell r="AD18">
            <v>2500</v>
          </cell>
          <cell r="AE18">
            <v>270</v>
          </cell>
          <cell r="AF18">
            <v>400</v>
          </cell>
          <cell r="AG18">
            <v>180</v>
          </cell>
          <cell r="AH18">
            <v>40</v>
          </cell>
          <cell r="AI18">
            <v>100</v>
          </cell>
          <cell r="AJ18">
            <v>400</v>
          </cell>
          <cell r="AK18">
            <v>800</v>
          </cell>
          <cell r="AL18">
            <v>1380</v>
          </cell>
        </row>
        <row r="19">
          <cell r="C19">
            <v>1143004308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10</v>
          </cell>
          <cell r="N19">
            <v>15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8.33333333333333</v>
          </cell>
          <cell r="U19">
            <v>1</v>
          </cell>
          <cell r="V19">
            <v>2</v>
          </cell>
          <cell r="W19">
            <v>0</v>
          </cell>
          <cell r="X19">
            <v>1</v>
          </cell>
          <cell r="Y19">
            <v>0</v>
          </cell>
          <cell r="Z19">
            <v>6.25</v>
          </cell>
          <cell r="AA19">
            <v>4</v>
          </cell>
          <cell r="AB19">
            <v>1200</v>
          </cell>
          <cell r="AC19">
            <v>350</v>
          </cell>
          <cell r="AD19">
            <v>2000</v>
          </cell>
          <cell r="AE19">
            <v>270</v>
          </cell>
          <cell r="AF19">
            <v>20</v>
          </cell>
          <cell r="AG19">
            <v>185</v>
          </cell>
          <cell r="AH19">
            <v>60</v>
          </cell>
          <cell r="AI19">
            <v>230</v>
          </cell>
          <cell r="AJ19">
            <v>475</v>
          </cell>
          <cell r="AK19">
            <v>495</v>
          </cell>
          <cell r="AL19">
            <v>520</v>
          </cell>
        </row>
        <row r="20">
          <cell r="C20">
            <v>1143004309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0</v>
          </cell>
          <cell r="L20">
            <v>0</v>
          </cell>
          <cell r="M20">
            <v>9</v>
          </cell>
          <cell r="N20">
            <v>13</v>
          </cell>
          <cell r="O20">
            <v>22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7.33333333333333</v>
          </cell>
          <cell r="U20">
            <v>1</v>
          </cell>
          <cell r="V20">
            <v>2</v>
          </cell>
          <cell r="W20">
            <v>0</v>
          </cell>
          <cell r="X20">
            <v>1</v>
          </cell>
          <cell r="Y20">
            <v>0</v>
          </cell>
          <cell r="Z20">
            <v>5.5</v>
          </cell>
          <cell r="AA20">
            <v>4</v>
          </cell>
          <cell r="AB20">
            <v>100</v>
          </cell>
          <cell r="AC20">
            <v>200</v>
          </cell>
          <cell r="AD20">
            <v>600</v>
          </cell>
          <cell r="AE20">
            <v>240</v>
          </cell>
          <cell r="AF20">
            <v>150</v>
          </cell>
          <cell r="AG20">
            <v>180</v>
          </cell>
          <cell r="AH20">
            <v>60</v>
          </cell>
          <cell r="AI20">
            <v>240</v>
          </cell>
          <cell r="AJ20">
            <v>480</v>
          </cell>
          <cell r="AK20">
            <v>630</v>
          </cell>
          <cell r="AL20">
            <v>760</v>
          </cell>
        </row>
        <row r="21">
          <cell r="C21">
            <v>1143004310</v>
          </cell>
          <cell r="D21">
            <v>3</v>
          </cell>
          <cell r="E21">
            <v>0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15</v>
          </cell>
          <cell r="L21">
            <v>12</v>
          </cell>
          <cell r="M21">
            <v>19</v>
          </cell>
          <cell r="N21">
            <v>0</v>
          </cell>
          <cell r="O21">
            <v>46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5.11111111111111</v>
          </cell>
          <cell r="U21">
            <v>1</v>
          </cell>
          <cell r="V21">
            <v>6</v>
          </cell>
          <cell r="W21">
            <v>0</v>
          </cell>
          <cell r="X21">
            <v>3</v>
          </cell>
          <cell r="Y21">
            <v>1</v>
          </cell>
          <cell r="Z21">
            <v>4.18181818181818</v>
          </cell>
          <cell r="AA21">
            <v>11</v>
          </cell>
          <cell r="AB21">
            <v>300</v>
          </cell>
          <cell r="AC21">
            <v>600</v>
          </cell>
          <cell r="AD21">
            <v>1800</v>
          </cell>
          <cell r="AE21">
            <v>480</v>
          </cell>
          <cell r="AF21">
            <v>70</v>
          </cell>
          <cell r="AG21">
            <v>180</v>
          </cell>
          <cell r="AH21">
            <v>65</v>
          </cell>
          <cell r="AI21">
            <v>245</v>
          </cell>
          <cell r="AJ21">
            <v>490</v>
          </cell>
          <cell r="AK21">
            <v>560</v>
          </cell>
          <cell r="AL21">
            <v>840</v>
          </cell>
        </row>
        <row r="22">
          <cell r="C22">
            <v>1143004311</v>
          </cell>
          <cell r="D22">
            <v>6</v>
          </cell>
          <cell r="E22">
            <v>0</v>
          </cell>
          <cell r="F22">
            <v>2</v>
          </cell>
          <cell r="G22">
            <v>2</v>
          </cell>
          <cell r="H22">
            <v>2</v>
          </cell>
          <cell r="I22">
            <v>0</v>
          </cell>
          <cell r="J22">
            <v>0</v>
          </cell>
          <cell r="K22">
            <v>43</v>
          </cell>
          <cell r="L22">
            <v>45</v>
          </cell>
          <cell r="M22">
            <v>66</v>
          </cell>
          <cell r="N22">
            <v>0</v>
          </cell>
          <cell r="O22">
            <v>154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8.55555555555556</v>
          </cell>
          <cell r="U22">
            <v>1</v>
          </cell>
          <cell r="V22">
            <v>12</v>
          </cell>
          <cell r="W22">
            <v>0</v>
          </cell>
          <cell r="X22">
            <v>6</v>
          </cell>
          <cell r="Y22">
            <v>4</v>
          </cell>
          <cell r="Z22">
            <v>6.69565217391304</v>
          </cell>
          <cell r="AA22">
            <v>23</v>
          </cell>
          <cell r="AB22">
            <v>1500</v>
          </cell>
          <cell r="AC22">
            <v>3600</v>
          </cell>
          <cell r="AD22">
            <v>14422.6</v>
          </cell>
          <cell r="AE22">
            <v>1620</v>
          </cell>
          <cell r="AF22">
            <v>1454</v>
          </cell>
          <cell r="AG22">
            <v>180</v>
          </cell>
          <cell r="AH22">
            <v>62</v>
          </cell>
          <cell r="AI22">
            <v>560</v>
          </cell>
          <cell r="AJ22">
            <v>802</v>
          </cell>
          <cell r="AK22">
            <v>2256</v>
          </cell>
          <cell r="AL22">
            <v>2800</v>
          </cell>
        </row>
        <row r="23">
          <cell r="C23">
            <v>1143004316</v>
          </cell>
          <cell r="D23">
            <v>4</v>
          </cell>
          <cell r="E23">
            <v>0</v>
          </cell>
          <cell r="F23">
            <v>1</v>
          </cell>
          <cell r="G23">
            <v>1</v>
          </cell>
          <cell r="H23">
            <v>2</v>
          </cell>
          <cell r="I23">
            <v>0</v>
          </cell>
          <cell r="J23">
            <v>0</v>
          </cell>
          <cell r="K23">
            <v>20</v>
          </cell>
          <cell r="L23">
            <v>36</v>
          </cell>
          <cell r="M23">
            <v>48</v>
          </cell>
          <cell r="N23">
            <v>0</v>
          </cell>
          <cell r="O23">
            <v>104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8.66666666666667</v>
          </cell>
          <cell r="U23">
            <v>1</v>
          </cell>
          <cell r="V23">
            <v>8</v>
          </cell>
          <cell r="W23">
            <v>0</v>
          </cell>
          <cell r="X23">
            <v>4</v>
          </cell>
          <cell r="Y23">
            <v>2</v>
          </cell>
          <cell r="Z23">
            <v>6.93333333333333</v>
          </cell>
          <cell r="AA23">
            <v>15</v>
          </cell>
          <cell r="AB23">
            <v>600</v>
          </cell>
          <cell r="AC23">
            <v>300</v>
          </cell>
          <cell r="AD23">
            <v>3680.6</v>
          </cell>
          <cell r="AE23">
            <v>1100</v>
          </cell>
          <cell r="AF23">
            <v>0</v>
          </cell>
          <cell r="AG23">
            <v>1535</v>
          </cell>
          <cell r="AH23">
            <v>230</v>
          </cell>
          <cell r="AI23">
            <v>1535</v>
          </cell>
          <cell r="AJ23">
            <v>3550</v>
          </cell>
          <cell r="AK23">
            <v>3550</v>
          </cell>
          <cell r="AL23">
            <v>3695.99</v>
          </cell>
        </row>
        <row r="24">
          <cell r="C24">
            <v>1143004317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10</v>
          </cell>
          <cell r="N24">
            <v>24</v>
          </cell>
          <cell r="O24">
            <v>34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5.66666666666667</v>
          </cell>
          <cell r="U24">
            <v>1</v>
          </cell>
          <cell r="V24">
            <v>4</v>
          </cell>
          <cell r="W24">
            <v>0</v>
          </cell>
          <cell r="X24">
            <v>2</v>
          </cell>
          <cell r="Y24">
            <v>1</v>
          </cell>
          <cell r="Z24">
            <v>4.25</v>
          </cell>
          <cell r="AA24">
            <v>8</v>
          </cell>
          <cell r="AB24">
            <v>1600</v>
          </cell>
          <cell r="AC24">
            <v>1800</v>
          </cell>
          <cell r="AD24">
            <v>3600</v>
          </cell>
          <cell r="AE24">
            <v>360</v>
          </cell>
          <cell r="AF24">
            <v>165</v>
          </cell>
          <cell r="AG24">
            <v>185</v>
          </cell>
          <cell r="AH24">
            <v>75</v>
          </cell>
          <cell r="AI24">
            <v>260</v>
          </cell>
          <cell r="AJ24">
            <v>520</v>
          </cell>
          <cell r="AK24">
            <v>685</v>
          </cell>
          <cell r="AL24">
            <v>945</v>
          </cell>
        </row>
        <row r="25">
          <cell r="C25">
            <v>1143004318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15</v>
          </cell>
          <cell r="L25">
            <v>29</v>
          </cell>
          <cell r="M25">
            <v>36</v>
          </cell>
          <cell r="N25">
            <v>0</v>
          </cell>
          <cell r="O25">
            <v>80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  <cell r="T25">
            <v>8.88888888888889</v>
          </cell>
          <cell r="U25">
            <v>1</v>
          </cell>
          <cell r="V25">
            <v>6</v>
          </cell>
          <cell r="W25">
            <v>0</v>
          </cell>
          <cell r="X25">
            <v>3</v>
          </cell>
          <cell r="Y25">
            <v>2</v>
          </cell>
          <cell r="Z25">
            <v>6.66666666666667</v>
          </cell>
          <cell r="AA25">
            <v>12</v>
          </cell>
          <cell r="AB25">
            <v>871</v>
          </cell>
          <cell r="AC25">
            <v>1800</v>
          </cell>
          <cell r="AD25">
            <v>4936.6</v>
          </cell>
          <cell r="AE25">
            <v>840</v>
          </cell>
          <cell r="AF25">
            <v>400</v>
          </cell>
          <cell r="AG25">
            <v>800</v>
          </cell>
          <cell r="AH25">
            <v>360</v>
          </cell>
          <cell r="AI25">
            <v>800</v>
          </cell>
          <cell r="AJ25">
            <v>1960</v>
          </cell>
          <cell r="AK25">
            <v>2360</v>
          </cell>
          <cell r="AL25">
            <v>2520</v>
          </cell>
        </row>
        <row r="26">
          <cell r="C26">
            <v>1143004322</v>
          </cell>
          <cell r="D26">
            <v>5</v>
          </cell>
          <cell r="E26">
            <v>0</v>
          </cell>
          <cell r="F26">
            <v>1</v>
          </cell>
          <cell r="G26">
            <v>2</v>
          </cell>
          <cell r="H26">
            <v>2</v>
          </cell>
          <cell r="I26">
            <v>0</v>
          </cell>
          <cell r="J26">
            <v>0</v>
          </cell>
          <cell r="K26">
            <v>24</v>
          </cell>
          <cell r="L26">
            <v>56</v>
          </cell>
          <cell r="M26">
            <v>72</v>
          </cell>
          <cell r="N26">
            <v>0</v>
          </cell>
          <cell r="O26">
            <v>152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  <cell r="T26">
            <v>8.94117647058824</v>
          </cell>
          <cell r="U26">
            <v>1</v>
          </cell>
          <cell r="V26">
            <v>12</v>
          </cell>
          <cell r="W26">
            <v>0</v>
          </cell>
          <cell r="X26">
            <v>5</v>
          </cell>
          <cell r="Y26">
            <v>4</v>
          </cell>
          <cell r="Z26">
            <v>6.90909090909091</v>
          </cell>
          <cell r="AA26">
            <v>22</v>
          </cell>
          <cell r="AB26">
            <v>800</v>
          </cell>
          <cell r="AC26">
            <v>400</v>
          </cell>
          <cell r="AD26">
            <v>2450</v>
          </cell>
          <cell r="AE26">
            <v>1600</v>
          </cell>
          <cell r="AF26">
            <v>210</v>
          </cell>
          <cell r="AG26">
            <v>500</v>
          </cell>
          <cell r="AH26">
            <v>150</v>
          </cell>
          <cell r="AI26">
            <v>700</v>
          </cell>
          <cell r="AJ26">
            <v>1350</v>
          </cell>
          <cell r="AK26">
            <v>1560</v>
          </cell>
          <cell r="AL26">
            <v>2035</v>
          </cell>
        </row>
        <row r="27">
          <cell r="C27">
            <v>1143004323</v>
          </cell>
          <cell r="D27">
            <v>3</v>
          </cell>
          <cell r="E27">
            <v>0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11</v>
          </cell>
          <cell r="L27">
            <v>16</v>
          </cell>
          <cell r="M27">
            <v>16</v>
          </cell>
          <cell r="N27">
            <v>4</v>
          </cell>
          <cell r="O27">
            <v>47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5.22222222222222</v>
          </cell>
          <cell r="U27">
            <v>1</v>
          </cell>
          <cell r="V27">
            <v>6</v>
          </cell>
          <cell r="W27">
            <v>0</v>
          </cell>
          <cell r="X27">
            <v>3</v>
          </cell>
          <cell r="Y27">
            <v>0</v>
          </cell>
          <cell r="Z27">
            <v>4.7</v>
          </cell>
          <cell r="AA27">
            <v>10</v>
          </cell>
          <cell r="AB27">
            <v>500</v>
          </cell>
          <cell r="AC27">
            <v>50</v>
          </cell>
          <cell r="AD27">
            <v>2851</v>
          </cell>
          <cell r="AE27">
            <v>540</v>
          </cell>
          <cell r="AF27">
            <v>28</v>
          </cell>
          <cell r="AG27">
            <v>180</v>
          </cell>
          <cell r="AH27">
            <v>60</v>
          </cell>
          <cell r="AI27">
            <v>240</v>
          </cell>
          <cell r="AJ27">
            <v>480</v>
          </cell>
          <cell r="AK27">
            <v>508</v>
          </cell>
          <cell r="AL27">
            <v>758</v>
          </cell>
        </row>
        <row r="28">
          <cell r="C28">
            <v>1143004326</v>
          </cell>
          <cell r="D28">
            <v>3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24</v>
          </cell>
          <cell r="L28">
            <v>30</v>
          </cell>
          <cell r="M28">
            <v>29</v>
          </cell>
          <cell r="N28">
            <v>0</v>
          </cell>
          <cell r="O28">
            <v>83</v>
          </cell>
          <cell r="P28">
            <v>0</v>
          </cell>
          <cell r="Q28">
            <v>1</v>
          </cell>
          <cell r="R28">
            <v>0</v>
          </cell>
          <cell r="S28">
            <v>0</v>
          </cell>
          <cell r="T28">
            <v>9.22222222222222</v>
          </cell>
          <cell r="U28">
            <v>0</v>
          </cell>
          <cell r="V28">
            <v>6</v>
          </cell>
          <cell r="W28">
            <v>0</v>
          </cell>
          <cell r="X28">
            <v>3</v>
          </cell>
          <cell r="Y28">
            <v>3</v>
          </cell>
          <cell r="Z28">
            <v>6.91666666666667</v>
          </cell>
          <cell r="AA28">
            <v>12</v>
          </cell>
          <cell r="AB28">
            <v>900</v>
          </cell>
          <cell r="AC28">
            <v>100</v>
          </cell>
          <cell r="AD28">
            <v>1000</v>
          </cell>
          <cell r="AE28">
            <v>870</v>
          </cell>
          <cell r="AF28">
            <v>470</v>
          </cell>
          <cell r="AG28">
            <v>180</v>
          </cell>
          <cell r="AH28">
            <v>60</v>
          </cell>
          <cell r="AI28">
            <v>210</v>
          </cell>
          <cell r="AJ28">
            <v>490</v>
          </cell>
          <cell r="AK28">
            <v>960</v>
          </cell>
          <cell r="AL28">
            <v>1180</v>
          </cell>
        </row>
        <row r="29">
          <cell r="C29">
            <v>1143004328</v>
          </cell>
          <cell r="D29">
            <v>3</v>
          </cell>
          <cell r="E29">
            <v>0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19</v>
          </cell>
          <cell r="L29">
            <v>19</v>
          </cell>
          <cell r="M29">
            <v>23</v>
          </cell>
          <cell r="N29">
            <v>0</v>
          </cell>
          <cell r="O29">
            <v>61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6.77777777777778</v>
          </cell>
          <cell r="U29">
            <v>1</v>
          </cell>
          <cell r="V29">
            <v>6</v>
          </cell>
          <cell r="W29">
            <v>0</v>
          </cell>
          <cell r="X29">
            <v>3</v>
          </cell>
          <cell r="Y29">
            <v>3</v>
          </cell>
          <cell r="Z29">
            <v>4.69230769230769</v>
          </cell>
          <cell r="AA29">
            <v>13</v>
          </cell>
          <cell r="AB29">
            <v>780</v>
          </cell>
          <cell r="AC29">
            <v>200</v>
          </cell>
          <cell r="AD29">
            <v>6000</v>
          </cell>
          <cell r="AE29">
            <v>650</v>
          </cell>
          <cell r="AF29">
            <v>400</v>
          </cell>
          <cell r="AG29">
            <v>480</v>
          </cell>
          <cell r="AH29">
            <v>120</v>
          </cell>
          <cell r="AI29">
            <v>480</v>
          </cell>
          <cell r="AJ29">
            <v>1120</v>
          </cell>
          <cell r="AK29">
            <v>1520</v>
          </cell>
          <cell r="AL29">
            <v>1888</v>
          </cell>
        </row>
        <row r="30">
          <cell r="C30">
            <v>1143004329</v>
          </cell>
          <cell r="D30">
            <v>2</v>
          </cell>
          <cell r="E30">
            <v>0</v>
          </cell>
          <cell r="F30">
            <v>0</v>
          </cell>
          <cell r="G30">
            <v>0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15</v>
          </cell>
          <cell r="N30">
            <v>25</v>
          </cell>
          <cell r="O30">
            <v>40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6.66666666666667</v>
          </cell>
          <cell r="U30">
            <v>1</v>
          </cell>
          <cell r="V30">
            <v>4</v>
          </cell>
          <cell r="W30">
            <v>0</v>
          </cell>
          <cell r="X30">
            <v>2</v>
          </cell>
          <cell r="Y30">
            <v>0</v>
          </cell>
          <cell r="Z30">
            <v>5.71428571428571</v>
          </cell>
          <cell r="AA30">
            <v>7</v>
          </cell>
          <cell r="AB30">
            <v>340</v>
          </cell>
          <cell r="AC30">
            <v>400</v>
          </cell>
          <cell r="AD30">
            <v>3840</v>
          </cell>
          <cell r="AE30">
            <v>410</v>
          </cell>
          <cell r="AF30">
            <v>50</v>
          </cell>
          <cell r="AG30">
            <v>240</v>
          </cell>
          <cell r="AH30">
            <v>60</v>
          </cell>
          <cell r="AI30">
            <v>300</v>
          </cell>
          <cell r="AJ30">
            <v>600</v>
          </cell>
          <cell r="AK30">
            <v>650</v>
          </cell>
          <cell r="AL30">
            <v>790</v>
          </cell>
        </row>
        <row r="31">
          <cell r="C31">
            <v>1143004330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2</v>
          </cell>
          <cell r="N31">
            <v>20</v>
          </cell>
          <cell r="O31">
            <v>22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7.33333333333333</v>
          </cell>
          <cell r="U31">
            <v>1</v>
          </cell>
          <cell r="V31">
            <v>2</v>
          </cell>
          <cell r="W31">
            <v>0</v>
          </cell>
          <cell r="X31">
            <v>1</v>
          </cell>
          <cell r="Y31">
            <v>0</v>
          </cell>
          <cell r="Z31">
            <v>5.5</v>
          </cell>
          <cell r="AA31">
            <v>4</v>
          </cell>
          <cell r="AB31">
            <v>200</v>
          </cell>
          <cell r="AC31">
            <v>100</v>
          </cell>
          <cell r="AD31">
            <v>1000</v>
          </cell>
          <cell r="AE31">
            <v>240</v>
          </cell>
          <cell r="AF31">
            <v>62</v>
          </cell>
          <cell r="AG31">
            <v>320</v>
          </cell>
          <cell r="AH31">
            <v>120</v>
          </cell>
          <cell r="AI31">
            <v>519</v>
          </cell>
          <cell r="AJ31">
            <v>959</v>
          </cell>
          <cell r="AK31">
            <v>1021</v>
          </cell>
          <cell r="AL31">
            <v>1191</v>
          </cell>
        </row>
        <row r="32">
          <cell r="C32">
            <v>1143004334</v>
          </cell>
          <cell r="D32">
            <v>4</v>
          </cell>
          <cell r="E32">
            <v>0</v>
          </cell>
          <cell r="F32">
            <v>0</v>
          </cell>
          <cell r="G32">
            <v>1</v>
          </cell>
          <cell r="H32">
            <v>2</v>
          </cell>
          <cell r="I32">
            <v>1</v>
          </cell>
          <cell r="J32">
            <v>0</v>
          </cell>
          <cell r="K32">
            <v>0</v>
          </cell>
          <cell r="L32">
            <v>30</v>
          </cell>
          <cell r="M32">
            <v>50</v>
          </cell>
          <cell r="N32">
            <v>33</v>
          </cell>
          <cell r="O32">
            <v>113</v>
          </cell>
          <cell r="P32">
            <v>0</v>
          </cell>
          <cell r="Q32">
            <v>0</v>
          </cell>
          <cell r="R32">
            <v>0</v>
          </cell>
          <cell r="S32">
            <v>1</v>
          </cell>
          <cell r="T32">
            <v>8.69230769230769</v>
          </cell>
          <cell r="U32">
            <v>1</v>
          </cell>
          <cell r="V32">
            <v>8</v>
          </cell>
          <cell r="W32">
            <v>1</v>
          </cell>
          <cell r="X32">
            <v>5</v>
          </cell>
          <cell r="Y32">
            <v>2</v>
          </cell>
          <cell r="Z32">
            <v>6.64705882352941</v>
          </cell>
          <cell r="AA32">
            <v>17</v>
          </cell>
          <cell r="AB32">
            <v>800</v>
          </cell>
          <cell r="AC32">
            <v>300</v>
          </cell>
          <cell r="AD32">
            <v>2090</v>
          </cell>
          <cell r="AE32">
            <v>1190</v>
          </cell>
          <cell r="AF32">
            <v>120</v>
          </cell>
          <cell r="AG32">
            <v>300</v>
          </cell>
          <cell r="AH32">
            <v>90</v>
          </cell>
          <cell r="AI32">
            <v>420</v>
          </cell>
          <cell r="AJ32">
            <v>810</v>
          </cell>
          <cell r="AK32">
            <v>930</v>
          </cell>
          <cell r="AL32">
            <v>1250</v>
          </cell>
        </row>
        <row r="33">
          <cell r="C33">
            <v>1143005247</v>
          </cell>
          <cell r="D33">
            <v>3</v>
          </cell>
          <cell r="E33">
            <v>0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25</v>
          </cell>
          <cell r="L33">
            <v>35</v>
          </cell>
          <cell r="M33">
            <v>30</v>
          </cell>
          <cell r="N33">
            <v>0</v>
          </cell>
          <cell r="O33">
            <v>90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9</v>
          </cell>
          <cell r="U33">
            <v>1</v>
          </cell>
          <cell r="V33">
            <v>6</v>
          </cell>
          <cell r="W33">
            <v>0</v>
          </cell>
          <cell r="X33">
            <v>4</v>
          </cell>
          <cell r="Y33">
            <v>2</v>
          </cell>
          <cell r="Z33">
            <v>6.92307692307692</v>
          </cell>
          <cell r="AA33">
            <v>13</v>
          </cell>
          <cell r="AB33">
            <v>400</v>
          </cell>
          <cell r="AC33">
            <v>600</v>
          </cell>
          <cell r="AD33">
            <v>2000</v>
          </cell>
          <cell r="AE33">
            <v>940</v>
          </cell>
          <cell r="AF33">
            <v>300</v>
          </cell>
          <cell r="AG33">
            <v>200</v>
          </cell>
          <cell r="AH33">
            <v>60</v>
          </cell>
          <cell r="AI33">
            <v>260</v>
          </cell>
          <cell r="AJ33">
            <v>570</v>
          </cell>
          <cell r="AK33">
            <v>870</v>
          </cell>
          <cell r="AL33">
            <v>1500</v>
          </cell>
        </row>
        <row r="34">
          <cell r="C34">
            <v>1143005811</v>
          </cell>
          <cell r="D34">
            <v>6</v>
          </cell>
          <cell r="E34">
            <v>0</v>
          </cell>
          <cell r="F34">
            <v>2</v>
          </cell>
          <cell r="G34">
            <v>2</v>
          </cell>
          <cell r="H34">
            <v>2</v>
          </cell>
          <cell r="I34">
            <v>0</v>
          </cell>
          <cell r="J34">
            <v>0</v>
          </cell>
          <cell r="K34">
            <v>50</v>
          </cell>
          <cell r="L34">
            <v>59</v>
          </cell>
          <cell r="M34">
            <v>62</v>
          </cell>
          <cell r="N34">
            <v>2</v>
          </cell>
          <cell r="O34">
            <v>173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7.86363636363636</v>
          </cell>
          <cell r="U34">
            <v>1</v>
          </cell>
          <cell r="V34">
            <v>16</v>
          </cell>
          <cell r="W34">
            <v>1</v>
          </cell>
          <cell r="X34">
            <v>6</v>
          </cell>
          <cell r="Y34">
            <v>5</v>
          </cell>
          <cell r="Z34">
            <v>5.96551724137931</v>
          </cell>
          <cell r="AA34">
            <v>29</v>
          </cell>
          <cell r="AB34">
            <v>960</v>
          </cell>
          <cell r="AC34">
            <v>640</v>
          </cell>
          <cell r="AD34">
            <v>1600</v>
          </cell>
          <cell r="AE34">
            <v>1820</v>
          </cell>
          <cell r="AF34">
            <v>500</v>
          </cell>
          <cell r="AG34">
            <v>176</v>
          </cell>
          <cell r="AH34">
            <v>150</v>
          </cell>
          <cell r="AI34">
            <v>626</v>
          </cell>
          <cell r="AJ34">
            <v>982</v>
          </cell>
          <cell r="AK34">
            <v>1482</v>
          </cell>
          <cell r="AL34">
            <v>2100</v>
          </cell>
        </row>
        <row r="35">
          <cell r="C35">
            <v>1143006945</v>
          </cell>
          <cell r="D35">
            <v>5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  <cell r="K35">
            <v>40</v>
          </cell>
          <cell r="L35">
            <v>31</v>
          </cell>
          <cell r="M35">
            <v>54</v>
          </cell>
          <cell r="N35">
            <v>0</v>
          </cell>
          <cell r="O35">
            <v>125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8.33333333333333</v>
          </cell>
          <cell r="U35">
            <v>1</v>
          </cell>
          <cell r="V35">
            <v>10</v>
          </cell>
          <cell r="W35">
            <v>0</v>
          </cell>
          <cell r="X35">
            <v>5</v>
          </cell>
          <cell r="Y35">
            <v>3</v>
          </cell>
          <cell r="Z35">
            <v>6.57894736842105</v>
          </cell>
          <cell r="AA35">
            <v>19</v>
          </cell>
          <cell r="AB35">
            <v>800</v>
          </cell>
          <cell r="AC35">
            <v>300</v>
          </cell>
          <cell r="AD35">
            <v>3200</v>
          </cell>
          <cell r="AE35">
            <v>1320</v>
          </cell>
          <cell r="AF35">
            <v>559</v>
          </cell>
          <cell r="AG35">
            <v>360</v>
          </cell>
          <cell r="AH35">
            <v>110</v>
          </cell>
          <cell r="AI35">
            <v>430</v>
          </cell>
          <cell r="AJ35">
            <v>965</v>
          </cell>
          <cell r="AK35">
            <v>1524</v>
          </cell>
          <cell r="AL35">
            <v>2152</v>
          </cell>
        </row>
        <row r="36">
          <cell r="C36">
            <v>1143008046</v>
          </cell>
          <cell r="D36">
            <v>3</v>
          </cell>
          <cell r="E36">
            <v>0</v>
          </cell>
          <cell r="F36">
            <v>1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17</v>
          </cell>
          <cell r="L36">
            <v>21</v>
          </cell>
          <cell r="M36">
            <v>28</v>
          </cell>
          <cell r="N36">
            <v>3</v>
          </cell>
          <cell r="O36">
            <v>69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7.66666666666667</v>
          </cell>
          <cell r="U36">
            <v>1</v>
          </cell>
          <cell r="V36">
            <v>6</v>
          </cell>
          <cell r="W36">
            <v>0</v>
          </cell>
          <cell r="X36">
            <v>3</v>
          </cell>
          <cell r="Y36">
            <v>0</v>
          </cell>
          <cell r="Z36">
            <v>6.9</v>
          </cell>
          <cell r="AA36">
            <v>10</v>
          </cell>
          <cell r="AB36">
            <v>900</v>
          </cell>
          <cell r="AC36">
            <v>200</v>
          </cell>
          <cell r="AD36">
            <v>2480</v>
          </cell>
          <cell r="AE36">
            <v>720</v>
          </cell>
          <cell r="AF36">
            <v>40</v>
          </cell>
          <cell r="AG36">
            <v>360</v>
          </cell>
          <cell r="AH36">
            <v>160</v>
          </cell>
          <cell r="AI36">
            <v>360</v>
          </cell>
          <cell r="AJ36">
            <v>880</v>
          </cell>
          <cell r="AK36">
            <v>920</v>
          </cell>
          <cell r="AL36">
            <v>1680</v>
          </cell>
        </row>
        <row r="37">
          <cell r="C37">
            <v>1143008541</v>
          </cell>
          <cell r="D37">
            <v>9</v>
          </cell>
          <cell r="E37">
            <v>0</v>
          </cell>
          <cell r="F37">
            <v>3</v>
          </cell>
          <cell r="G37">
            <v>3</v>
          </cell>
          <cell r="H37">
            <v>3</v>
          </cell>
          <cell r="I37">
            <v>0</v>
          </cell>
          <cell r="J37">
            <v>0</v>
          </cell>
          <cell r="K37">
            <v>62</v>
          </cell>
          <cell r="L37">
            <v>74</v>
          </cell>
          <cell r="M37">
            <v>97</v>
          </cell>
          <cell r="N37">
            <v>0</v>
          </cell>
          <cell r="O37">
            <v>233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8.62962962962963</v>
          </cell>
          <cell r="U37">
            <v>1</v>
          </cell>
          <cell r="V37">
            <v>18</v>
          </cell>
          <cell r="W37">
            <v>1</v>
          </cell>
          <cell r="X37">
            <v>9</v>
          </cell>
          <cell r="Y37">
            <v>5</v>
          </cell>
          <cell r="Z37">
            <v>6.85294117647059</v>
          </cell>
          <cell r="AA37">
            <v>34</v>
          </cell>
          <cell r="AB37">
            <v>1200</v>
          </cell>
          <cell r="AC37">
            <v>100</v>
          </cell>
          <cell r="AD37">
            <v>1300</v>
          </cell>
          <cell r="AE37">
            <v>2450</v>
          </cell>
          <cell r="AF37">
            <v>400</v>
          </cell>
          <cell r="AG37">
            <v>630</v>
          </cell>
          <cell r="AH37">
            <v>180</v>
          </cell>
          <cell r="AI37">
            <v>780</v>
          </cell>
          <cell r="AJ37">
            <v>1590</v>
          </cell>
          <cell r="AK37">
            <v>1990</v>
          </cell>
          <cell r="AL37">
            <v>2610</v>
          </cell>
        </row>
        <row r="38">
          <cell r="C38">
            <v>1143008703</v>
          </cell>
          <cell r="D38">
            <v>5</v>
          </cell>
          <cell r="E38">
            <v>0</v>
          </cell>
          <cell r="F38">
            <v>2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32</v>
          </cell>
          <cell r="L38">
            <v>30</v>
          </cell>
          <cell r="M38">
            <v>69</v>
          </cell>
          <cell r="N38">
            <v>0</v>
          </cell>
          <cell r="O38">
            <v>131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8.73333333333333</v>
          </cell>
          <cell r="U38">
            <v>1</v>
          </cell>
          <cell r="V38">
            <v>10</v>
          </cell>
          <cell r="W38">
            <v>2</v>
          </cell>
          <cell r="X38">
            <v>5</v>
          </cell>
          <cell r="Y38">
            <v>3</v>
          </cell>
          <cell r="Z38">
            <v>6.23809523809524</v>
          </cell>
          <cell r="AA38">
            <v>21</v>
          </cell>
          <cell r="AB38">
            <v>600</v>
          </cell>
          <cell r="AC38">
            <v>500</v>
          </cell>
          <cell r="AD38">
            <v>1600</v>
          </cell>
          <cell r="AE38">
            <v>1380</v>
          </cell>
          <cell r="AF38">
            <v>325</v>
          </cell>
          <cell r="AG38">
            <v>310</v>
          </cell>
          <cell r="AH38">
            <v>110</v>
          </cell>
          <cell r="AI38">
            <v>420</v>
          </cell>
          <cell r="AJ38">
            <v>840</v>
          </cell>
          <cell r="AK38">
            <v>1165</v>
          </cell>
          <cell r="AL38">
            <v>1900</v>
          </cell>
        </row>
        <row r="39">
          <cell r="C39">
            <v>1143008748</v>
          </cell>
          <cell r="D39">
            <v>4</v>
          </cell>
          <cell r="E39">
            <v>0</v>
          </cell>
          <cell r="F39">
            <v>1</v>
          </cell>
          <cell r="G39">
            <v>1</v>
          </cell>
          <cell r="H39">
            <v>2</v>
          </cell>
          <cell r="I39">
            <v>0</v>
          </cell>
          <cell r="J39">
            <v>0</v>
          </cell>
          <cell r="K39">
            <v>25</v>
          </cell>
          <cell r="L39">
            <v>32</v>
          </cell>
          <cell r="M39">
            <v>64</v>
          </cell>
          <cell r="N39">
            <v>0</v>
          </cell>
          <cell r="O39">
            <v>121</v>
          </cell>
          <cell r="P39">
            <v>0</v>
          </cell>
          <cell r="Q39">
            <v>1</v>
          </cell>
          <cell r="R39">
            <v>0</v>
          </cell>
          <cell r="S39">
            <v>0</v>
          </cell>
          <cell r="T39">
            <v>8.64285714285714</v>
          </cell>
          <cell r="U39">
            <v>1</v>
          </cell>
          <cell r="V39">
            <v>10</v>
          </cell>
          <cell r="W39">
            <v>1</v>
          </cell>
          <cell r="X39">
            <v>4</v>
          </cell>
          <cell r="Y39">
            <v>3</v>
          </cell>
          <cell r="Z39">
            <v>6.36842105263158</v>
          </cell>
          <cell r="AA39">
            <v>19</v>
          </cell>
          <cell r="AB39">
            <v>500</v>
          </cell>
          <cell r="AC39">
            <v>120</v>
          </cell>
          <cell r="AD39">
            <v>980</v>
          </cell>
          <cell r="AE39">
            <v>1280</v>
          </cell>
          <cell r="AF39">
            <v>250</v>
          </cell>
          <cell r="AG39">
            <v>400</v>
          </cell>
          <cell r="AH39">
            <v>140</v>
          </cell>
          <cell r="AI39">
            <v>410</v>
          </cell>
          <cell r="AJ39">
            <v>950</v>
          </cell>
          <cell r="AK39">
            <v>1200</v>
          </cell>
          <cell r="AL39">
            <v>1285</v>
          </cell>
        </row>
        <row r="40">
          <cell r="C40">
            <v>1143008850</v>
          </cell>
          <cell r="D40">
            <v>5</v>
          </cell>
          <cell r="E40">
            <v>0</v>
          </cell>
          <cell r="F40">
            <v>2</v>
          </cell>
          <cell r="G40">
            <v>1</v>
          </cell>
          <cell r="H40">
            <v>2</v>
          </cell>
          <cell r="I40">
            <v>0</v>
          </cell>
          <cell r="J40">
            <v>0</v>
          </cell>
          <cell r="K40">
            <v>45</v>
          </cell>
          <cell r="L40">
            <v>30</v>
          </cell>
          <cell r="M40">
            <v>53</v>
          </cell>
          <cell r="N40">
            <v>0</v>
          </cell>
          <cell r="O40">
            <v>128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8.53333333333333</v>
          </cell>
          <cell r="U40">
            <v>1</v>
          </cell>
          <cell r="V40">
            <v>10</v>
          </cell>
          <cell r="W40">
            <v>0</v>
          </cell>
          <cell r="X40">
            <v>5</v>
          </cell>
          <cell r="Y40">
            <v>3</v>
          </cell>
          <cell r="Z40">
            <v>6.73684210526316</v>
          </cell>
          <cell r="AA40">
            <v>19</v>
          </cell>
          <cell r="AB40">
            <v>550</v>
          </cell>
          <cell r="AC40">
            <v>150</v>
          </cell>
          <cell r="AD40">
            <v>700</v>
          </cell>
          <cell r="AE40">
            <v>1350</v>
          </cell>
          <cell r="AF40">
            <v>156</v>
          </cell>
          <cell r="AG40">
            <v>300</v>
          </cell>
          <cell r="AH40">
            <v>100</v>
          </cell>
          <cell r="AI40">
            <v>500</v>
          </cell>
          <cell r="AJ40">
            <v>900</v>
          </cell>
          <cell r="AK40">
            <v>1056</v>
          </cell>
          <cell r="AL40">
            <v>1370.7</v>
          </cell>
        </row>
        <row r="41">
          <cell r="C41">
            <v>1143009409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11</v>
          </cell>
          <cell r="O41">
            <v>11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5.5</v>
          </cell>
          <cell r="U41">
            <v>0</v>
          </cell>
          <cell r="V41">
            <v>1</v>
          </cell>
          <cell r="W41">
            <v>0</v>
          </cell>
          <cell r="X41">
            <v>1</v>
          </cell>
          <cell r="Y41">
            <v>0</v>
          </cell>
          <cell r="Z41">
            <v>5.5</v>
          </cell>
          <cell r="AA41">
            <v>2</v>
          </cell>
          <cell r="AB41">
            <v>100</v>
          </cell>
          <cell r="AC41">
            <v>100</v>
          </cell>
          <cell r="AD41">
            <v>280</v>
          </cell>
          <cell r="AE41">
            <v>120</v>
          </cell>
          <cell r="AF41">
            <v>50</v>
          </cell>
          <cell r="AG41">
            <v>70</v>
          </cell>
          <cell r="AH41">
            <v>40</v>
          </cell>
          <cell r="AI41">
            <v>102</v>
          </cell>
          <cell r="AJ41">
            <v>212</v>
          </cell>
          <cell r="AK41">
            <v>262</v>
          </cell>
          <cell r="AL41">
            <v>482</v>
          </cell>
        </row>
        <row r="42">
          <cell r="C42">
            <v>1143009893</v>
          </cell>
          <cell r="D42">
            <v>6</v>
          </cell>
          <cell r="E42">
            <v>0</v>
          </cell>
          <cell r="F42">
            <v>1</v>
          </cell>
          <cell r="G42">
            <v>2</v>
          </cell>
          <cell r="H42">
            <v>3</v>
          </cell>
          <cell r="I42">
            <v>0</v>
          </cell>
          <cell r="J42">
            <v>0</v>
          </cell>
          <cell r="K42">
            <v>22</v>
          </cell>
          <cell r="L42">
            <v>47</v>
          </cell>
          <cell r="M42">
            <v>99</v>
          </cell>
          <cell r="N42">
            <v>0</v>
          </cell>
          <cell r="O42">
            <v>168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8.8421052631579</v>
          </cell>
          <cell r="U42">
            <v>1</v>
          </cell>
          <cell r="V42">
            <v>13</v>
          </cell>
          <cell r="W42">
            <v>1</v>
          </cell>
          <cell r="X42">
            <v>6</v>
          </cell>
          <cell r="Y42">
            <v>3</v>
          </cell>
          <cell r="Z42">
            <v>7</v>
          </cell>
          <cell r="AA42">
            <v>24</v>
          </cell>
          <cell r="AB42">
            <v>1000</v>
          </cell>
          <cell r="AC42">
            <v>500</v>
          </cell>
          <cell r="AD42">
            <v>1500</v>
          </cell>
          <cell r="AE42">
            <v>1760</v>
          </cell>
          <cell r="AF42">
            <v>440</v>
          </cell>
          <cell r="AG42">
            <v>480</v>
          </cell>
          <cell r="AH42">
            <v>160</v>
          </cell>
          <cell r="AI42">
            <v>720</v>
          </cell>
          <cell r="AJ42">
            <v>1360</v>
          </cell>
          <cell r="AK42">
            <v>1800</v>
          </cell>
          <cell r="AL42">
            <v>1863.02</v>
          </cell>
        </row>
        <row r="43">
          <cell r="C43">
            <v>1143011145</v>
          </cell>
          <cell r="D43">
            <v>3</v>
          </cell>
          <cell r="E43">
            <v>0</v>
          </cell>
          <cell r="F43">
            <v>1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17</v>
          </cell>
          <cell r="L43">
            <v>17</v>
          </cell>
          <cell r="M43">
            <v>15</v>
          </cell>
          <cell r="N43">
            <v>4</v>
          </cell>
          <cell r="O43">
            <v>53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8.83333333333333</v>
          </cell>
          <cell r="U43">
            <v>1</v>
          </cell>
          <cell r="V43">
            <v>4</v>
          </cell>
          <cell r="W43">
            <v>0</v>
          </cell>
          <cell r="X43">
            <v>2</v>
          </cell>
          <cell r="Y43">
            <v>1</v>
          </cell>
          <cell r="Z43">
            <v>6.625</v>
          </cell>
          <cell r="AA43">
            <v>8</v>
          </cell>
          <cell r="AB43">
            <v>480</v>
          </cell>
          <cell r="AC43">
            <v>800</v>
          </cell>
          <cell r="AD43">
            <v>1680</v>
          </cell>
          <cell r="AE43">
            <v>520</v>
          </cell>
          <cell r="AF43">
            <v>120</v>
          </cell>
          <cell r="AG43">
            <v>200</v>
          </cell>
          <cell r="AH43">
            <v>60</v>
          </cell>
          <cell r="AI43">
            <v>260</v>
          </cell>
          <cell r="AJ43">
            <v>560</v>
          </cell>
          <cell r="AK43">
            <v>680</v>
          </cell>
          <cell r="AL43">
            <v>1000</v>
          </cell>
        </row>
        <row r="44">
          <cell r="C44">
            <v>1143012522</v>
          </cell>
          <cell r="D44">
            <v>17</v>
          </cell>
          <cell r="E44">
            <v>1</v>
          </cell>
          <cell r="F44">
            <v>5</v>
          </cell>
          <cell r="G44">
            <v>5</v>
          </cell>
          <cell r="H44">
            <v>6</v>
          </cell>
          <cell r="I44">
            <v>0</v>
          </cell>
          <cell r="J44">
            <v>14</v>
          </cell>
          <cell r="K44">
            <v>127</v>
          </cell>
          <cell r="L44">
            <v>154</v>
          </cell>
          <cell r="M44">
            <v>202</v>
          </cell>
          <cell r="N44">
            <v>17</v>
          </cell>
          <cell r="O44">
            <v>514</v>
          </cell>
          <cell r="P44">
            <v>1</v>
          </cell>
          <cell r="Q44">
            <v>1</v>
          </cell>
          <cell r="R44">
            <v>0</v>
          </cell>
          <cell r="S44">
            <v>0</v>
          </cell>
          <cell r="T44">
            <v>9.01754385964912</v>
          </cell>
          <cell r="U44">
            <v>1</v>
          </cell>
          <cell r="V44">
            <v>40</v>
          </cell>
          <cell r="W44">
            <v>1</v>
          </cell>
          <cell r="X44">
            <v>17</v>
          </cell>
          <cell r="Y44">
            <v>13</v>
          </cell>
          <cell r="Z44">
            <v>7.13888888888889</v>
          </cell>
          <cell r="AA44">
            <v>72</v>
          </cell>
          <cell r="AB44">
            <v>2200</v>
          </cell>
          <cell r="AC44">
            <v>2000</v>
          </cell>
          <cell r="AD44">
            <v>12520</v>
          </cell>
          <cell r="AE44">
            <v>5400</v>
          </cell>
          <cell r="AF44">
            <v>190</v>
          </cell>
          <cell r="AG44">
            <v>1850</v>
          </cell>
          <cell r="AH44">
            <v>360</v>
          </cell>
          <cell r="AI44">
            <v>2590</v>
          </cell>
          <cell r="AJ44">
            <v>4800</v>
          </cell>
          <cell r="AK44">
            <v>4990</v>
          </cell>
          <cell r="AL44">
            <v>6500</v>
          </cell>
        </row>
        <row r="45">
          <cell r="C45">
            <v>1143012530</v>
          </cell>
          <cell r="D45">
            <v>4</v>
          </cell>
          <cell r="E45">
            <v>0</v>
          </cell>
          <cell r="F45">
            <v>1</v>
          </cell>
          <cell r="G45">
            <v>1</v>
          </cell>
          <cell r="H45">
            <v>2</v>
          </cell>
          <cell r="I45">
            <v>0</v>
          </cell>
          <cell r="J45">
            <v>0</v>
          </cell>
          <cell r="K45">
            <v>22</v>
          </cell>
          <cell r="L45">
            <v>37</v>
          </cell>
          <cell r="M45">
            <v>61</v>
          </cell>
          <cell r="N45">
            <v>0</v>
          </cell>
          <cell r="O45">
            <v>120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8.57142857142857</v>
          </cell>
          <cell r="U45">
            <v>1</v>
          </cell>
          <cell r="V45">
            <v>8</v>
          </cell>
          <cell r="W45">
            <v>0</v>
          </cell>
          <cell r="X45">
            <v>6</v>
          </cell>
          <cell r="Y45">
            <v>3</v>
          </cell>
          <cell r="Z45">
            <v>6.66666666666667</v>
          </cell>
          <cell r="AA45">
            <v>18</v>
          </cell>
          <cell r="AB45">
            <v>500</v>
          </cell>
          <cell r="AC45">
            <v>200</v>
          </cell>
          <cell r="AD45">
            <v>2300</v>
          </cell>
          <cell r="AE45">
            <v>1260</v>
          </cell>
          <cell r="AF45">
            <v>320</v>
          </cell>
          <cell r="AG45">
            <v>260</v>
          </cell>
          <cell r="AH45">
            <v>90</v>
          </cell>
          <cell r="AI45">
            <v>360</v>
          </cell>
          <cell r="AJ45">
            <v>780</v>
          </cell>
          <cell r="AK45">
            <v>1100</v>
          </cell>
          <cell r="AL45">
            <v>1260</v>
          </cell>
        </row>
        <row r="46">
          <cell r="C46">
            <v>1143012931</v>
          </cell>
          <cell r="D46">
            <v>2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34</v>
          </cell>
          <cell r="N46">
            <v>19</v>
          </cell>
          <cell r="O46">
            <v>53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8.83333333333333</v>
          </cell>
          <cell r="U46">
            <v>1</v>
          </cell>
          <cell r="V46">
            <v>4</v>
          </cell>
          <cell r="W46">
            <v>0</v>
          </cell>
          <cell r="X46">
            <v>2</v>
          </cell>
          <cell r="Y46">
            <v>1</v>
          </cell>
          <cell r="Z46">
            <v>6.625</v>
          </cell>
          <cell r="AA46">
            <v>8</v>
          </cell>
          <cell r="AB46">
            <v>800</v>
          </cell>
          <cell r="AC46">
            <v>1200</v>
          </cell>
          <cell r="AD46">
            <v>5500</v>
          </cell>
          <cell r="AE46">
            <v>560</v>
          </cell>
          <cell r="AF46">
            <v>484</v>
          </cell>
          <cell r="AG46">
            <v>196</v>
          </cell>
          <cell r="AH46">
            <v>72</v>
          </cell>
          <cell r="AI46">
            <v>300</v>
          </cell>
          <cell r="AJ46">
            <v>616</v>
          </cell>
          <cell r="AK46">
            <v>1100</v>
          </cell>
          <cell r="AL46">
            <v>1400</v>
          </cell>
        </row>
        <row r="47">
          <cell r="C47">
            <v>1143013060</v>
          </cell>
          <cell r="D47">
            <v>4</v>
          </cell>
          <cell r="E47">
            <v>0</v>
          </cell>
          <cell r="F47">
            <v>1</v>
          </cell>
          <cell r="G47">
            <v>1</v>
          </cell>
          <cell r="H47">
            <v>2</v>
          </cell>
          <cell r="I47">
            <v>0</v>
          </cell>
          <cell r="J47">
            <v>0</v>
          </cell>
          <cell r="K47">
            <v>22</v>
          </cell>
          <cell r="L47">
            <v>36</v>
          </cell>
          <cell r="M47">
            <v>57</v>
          </cell>
          <cell r="N47">
            <v>0</v>
          </cell>
          <cell r="O47">
            <v>115</v>
          </cell>
          <cell r="P47">
            <v>0</v>
          </cell>
          <cell r="Q47">
            <v>1</v>
          </cell>
          <cell r="R47">
            <v>0</v>
          </cell>
          <cell r="S47">
            <v>0</v>
          </cell>
          <cell r="T47">
            <v>8.84615384615385</v>
          </cell>
          <cell r="U47">
            <v>1</v>
          </cell>
          <cell r="V47">
            <v>8</v>
          </cell>
          <cell r="W47">
            <v>0</v>
          </cell>
          <cell r="X47">
            <v>5</v>
          </cell>
          <cell r="Y47">
            <v>3</v>
          </cell>
          <cell r="Z47">
            <v>6.76470588235294</v>
          </cell>
          <cell r="AA47">
            <v>17</v>
          </cell>
          <cell r="AB47">
            <v>600</v>
          </cell>
          <cell r="AC47">
            <v>400</v>
          </cell>
          <cell r="AD47">
            <v>2600</v>
          </cell>
          <cell r="AE47">
            <v>1210</v>
          </cell>
          <cell r="AF47">
            <v>110</v>
          </cell>
          <cell r="AG47">
            <v>325</v>
          </cell>
          <cell r="AH47">
            <v>90</v>
          </cell>
          <cell r="AI47">
            <v>455</v>
          </cell>
          <cell r="AJ47">
            <v>870</v>
          </cell>
          <cell r="AK47">
            <v>980</v>
          </cell>
          <cell r="AL47">
            <v>1220</v>
          </cell>
        </row>
        <row r="48">
          <cell r="C48">
            <v>1143013066</v>
          </cell>
          <cell r="D48">
            <v>3</v>
          </cell>
          <cell r="E48">
            <v>0</v>
          </cell>
          <cell r="F48">
            <v>1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25</v>
          </cell>
          <cell r="L48">
            <v>30</v>
          </cell>
          <cell r="M48">
            <v>42</v>
          </cell>
          <cell r="N48">
            <v>0</v>
          </cell>
          <cell r="O48">
            <v>97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8.81818181818182</v>
          </cell>
          <cell r="U48">
            <v>1</v>
          </cell>
          <cell r="V48">
            <v>6</v>
          </cell>
          <cell r="W48">
            <v>0</v>
          </cell>
          <cell r="X48">
            <v>5</v>
          </cell>
          <cell r="Y48">
            <v>2</v>
          </cell>
          <cell r="Z48">
            <v>6.92857142857143</v>
          </cell>
          <cell r="AA48">
            <v>14</v>
          </cell>
          <cell r="AB48">
            <v>450</v>
          </cell>
          <cell r="AC48">
            <v>100</v>
          </cell>
          <cell r="AD48">
            <v>550</v>
          </cell>
          <cell r="AE48">
            <v>1020</v>
          </cell>
          <cell r="AF48">
            <v>260</v>
          </cell>
          <cell r="AG48">
            <v>200</v>
          </cell>
          <cell r="AH48">
            <v>75</v>
          </cell>
          <cell r="AI48">
            <v>275</v>
          </cell>
          <cell r="AJ48">
            <v>550</v>
          </cell>
          <cell r="AK48">
            <v>810</v>
          </cell>
          <cell r="AL48">
            <v>1040</v>
          </cell>
        </row>
        <row r="49">
          <cell r="C49">
            <v>1143014038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21</v>
          </cell>
          <cell r="O49">
            <v>21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7</v>
          </cell>
          <cell r="U49">
            <v>0</v>
          </cell>
          <cell r="V49">
            <v>2</v>
          </cell>
          <cell r="W49">
            <v>0</v>
          </cell>
          <cell r="X49">
            <v>1</v>
          </cell>
          <cell r="Y49">
            <v>0</v>
          </cell>
          <cell r="Z49">
            <v>7</v>
          </cell>
          <cell r="AA49">
            <v>3</v>
          </cell>
          <cell r="AB49">
            <v>210</v>
          </cell>
          <cell r="AC49">
            <v>230</v>
          </cell>
          <cell r="AD49">
            <v>850</v>
          </cell>
          <cell r="AE49">
            <v>230</v>
          </cell>
          <cell r="AF49">
            <v>30</v>
          </cell>
          <cell r="AG49">
            <v>100</v>
          </cell>
          <cell r="AH49">
            <v>20</v>
          </cell>
          <cell r="AI49">
            <v>100</v>
          </cell>
          <cell r="AJ49">
            <v>220</v>
          </cell>
          <cell r="AK49">
            <v>250</v>
          </cell>
          <cell r="AL49">
            <v>430</v>
          </cell>
        </row>
        <row r="50">
          <cell r="C50">
            <v>1143015490</v>
          </cell>
          <cell r="D50">
            <v>10</v>
          </cell>
          <cell r="E50">
            <v>0</v>
          </cell>
          <cell r="F50">
            <v>2</v>
          </cell>
          <cell r="G50">
            <v>5</v>
          </cell>
          <cell r="H50">
            <v>3</v>
          </cell>
          <cell r="I50">
            <v>0</v>
          </cell>
          <cell r="J50">
            <v>0</v>
          </cell>
          <cell r="K50">
            <v>32</v>
          </cell>
          <cell r="L50">
            <v>122</v>
          </cell>
          <cell r="M50">
            <v>100</v>
          </cell>
          <cell r="N50">
            <v>0</v>
          </cell>
          <cell r="O50">
            <v>254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8.46666666666667</v>
          </cell>
          <cell r="U50">
            <v>1</v>
          </cell>
          <cell r="V50">
            <v>20</v>
          </cell>
          <cell r="W50">
            <v>1</v>
          </cell>
          <cell r="X50">
            <v>10</v>
          </cell>
          <cell r="Y50">
            <v>5</v>
          </cell>
          <cell r="Z50">
            <v>6.86486486486486</v>
          </cell>
          <cell r="AA50">
            <v>37</v>
          </cell>
          <cell r="AB50">
            <v>1060</v>
          </cell>
          <cell r="AC50">
            <v>200</v>
          </cell>
          <cell r="AD50">
            <v>1260</v>
          </cell>
          <cell r="AE50">
            <v>2670</v>
          </cell>
          <cell r="AF50">
            <v>200</v>
          </cell>
          <cell r="AG50">
            <v>810</v>
          </cell>
          <cell r="AH50">
            <v>210</v>
          </cell>
          <cell r="AI50">
            <v>1050</v>
          </cell>
          <cell r="AJ50">
            <v>2070</v>
          </cell>
          <cell r="AK50">
            <v>2270</v>
          </cell>
          <cell r="AL50">
            <v>2690</v>
          </cell>
        </row>
        <row r="51">
          <cell r="C51">
            <v>1143015512</v>
          </cell>
          <cell r="D51">
            <v>4</v>
          </cell>
          <cell r="E51">
            <v>0</v>
          </cell>
          <cell r="F51">
            <v>1</v>
          </cell>
          <cell r="G51">
            <v>1</v>
          </cell>
          <cell r="H51">
            <v>2</v>
          </cell>
          <cell r="I51">
            <v>0</v>
          </cell>
          <cell r="J51">
            <v>0</v>
          </cell>
          <cell r="K51">
            <v>21</v>
          </cell>
          <cell r="L51">
            <v>37</v>
          </cell>
          <cell r="M51">
            <v>56</v>
          </cell>
          <cell r="N51">
            <v>0</v>
          </cell>
          <cell r="O51">
            <v>114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8.76923076923077</v>
          </cell>
          <cell r="U51">
            <v>1</v>
          </cell>
          <cell r="V51">
            <v>8</v>
          </cell>
          <cell r="W51">
            <v>2</v>
          </cell>
          <cell r="X51">
            <v>5</v>
          </cell>
          <cell r="Y51">
            <v>2</v>
          </cell>
          <cell r="Z51">
            <v>6.33333333333333</v>
          </cell>
          <cell r="AA51">
            <v>18</v>
          </cell>
          <cell r="AB51">
            <v>700</v>
          </cell>
          <cell r="AC51">
            <v>600</v>
          </cell>
          <cell r="AD51">
            <v>2108</v>
          </cell>
          <cell r="AE51">
            <v>1200</v>
          </cell>
          <cell r="AF51">
            <v>280</v>
          </cell>
          <cell r="AG51">
            <v>260</v>
          </cell>
          <cell r="AH51">
            <v>90</v>
          </cell>
          <cell r="AI51">
            <v>420</v>
          </cell>
          <cell r="AJ51">
            <v>810</v>
          </cell>
          <cell r="AK51">
            <v>1090</v>
          </cell>
          <cell r="AL51">
            <v>1307</v>
          </cell>
        </row>
        <row r="52">
          <cell r="C52">
            <v>1143015615</v>
          </cell>
          <cell r="D52">
            <v>3</v>
          </cell>
          <cell r="E52">
            <v>0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20</v>
          </cell>
          <cell r="L52">
            <v>16</v>
          </cell>
          <cell r="M52">
            <v>38</v>
          </cell>
          <cell r="N52">
            <v>0</v>
          </cell>
          <cell r="O52">
            <v>74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  <cell r="T52">
            <v>8.22222222222222</v>
          </cell>
          <cell r="U52">
            <v>1</v>
          </cell>
          <cell r="V52">
            <v>6</v>
          </cell>
          <cell r="W52">
            <v>0</v>
          </cell>
          <cell r="X52">
            <v>3</v>
          </cell>
          <cell r="Y52">
            <v>2</v>
          </cell>
          <cell r="Z52">
            <v>6.16666666666667</v>
          </cell>
          <cell r="AA52">
            <v>12</v>
          </cell>
          <cell r="AB52">
            <v>400</v>
          </cell>
          <cell r="AC52">
            <v>300</v>
          </cell>
          <cell r="AD52">
            <v>1839.5</v>
          </cell>
          <cell r="AE52">
            <v>780</v>
          </cell>
          <cell r="AF52">
            <v>150</v>
          </cell>
          <cell r="AG52">
            <v>400</v>
          </cell>
          <cell r="AH52">
            <v>150</v>
          </cell>
          <cell r="AI52">
            <v>800</v>
          </cell>
          <cell r="AJ52">
            <v>1350</v>
          </cell>
          <cell r="AK52">
            <v>1500</v>
          </cell>
          <cell r="AL52">
            <v>1618.57</v>
          </cell>
        </row>
        <row r="53">
          <cell r="C53">
            <v>1143015885</v>
          </cell>
          <cell r="D53">
            <v>5</v>
          </cell>
          <cell r="E53">
            <v>0</v>
          </cell>
          <cell r="F53">
            <v>1</v>
          </cell>
          <cell r="G53">
            <v>2</v>
          </cell>
          <cell r="H53">
            <v>2</v>
          </cell>
          <cell r="I53">
            <v>0</v>
          </cell>
          <cell r="J53">
            <v>0</v>
          </cell>
          <cell r="K53">
            <v>25</v>
          </cell>
          <cell r="L53">
            <v>69</v>
          </cell>
          <cell r="M53">
            <v>49</v>
          </cell>
          <cell r="N53">
            <v>0</v>
          </cell>
          <cell r="O53">
            <v>143</v>
          </cell>
          <cell r="P53">
            <v>0</v>
          </cell>
          <cell r="Q53">
            <v>1</v>
          </cell>
          <cell r="R53">
            <v>0</v>
          </cell>
          <cell r="S53">
            <v>0</v>
          </cell>
          <cell r="T53">
            <v>8.9375</v>
          </cell>
          <cell r="U53">
            <v>1</v>
          </cell>
          <cell r="V53">
            <v>10</v>
          </cell>
          <cell r="W53">
            <v>0</v>
          </cell>
          <cell r="X53">
            <v>6</v>
          </cell>
          <cell r="Y53">
            <v>4</v>
          </cell>
          <cell r="Z53">
            <v>6.80952380952381</v>
          </cell>
          <cell r="AA53">
            <v>21</v>
          </cell>
          <cell r="AB53">
            <v>1100</v>
          </cell>
          <cell r="AC53">
            <v>960</v>
          </cell>
          <cell r="AD53">
            <v>2700</v>
          </cell>
          <cell r="AE53">
            <v>1510</v>
          </cell>
          <cell r="AF53">
            <v>500</v>
          </cell>
          <cell r="AG53">
            <v>320</v>
          </cell>
          <cell r="AH53">
            <v>120</v>
          </cell>
          <cell r="AI53">
            <v>480</v>
          </cell>
          <cell r="AJ53">
            <v>940</v>
          </cell>
          <cell r="AK53">
            <v>1440</v>
          </cell>
          <cell r="AL53">
            <v>2000</v>
          </cell>
        </row>
        <row r="54">
          <cell r="C54">
            <v>1143016204</v>
          </cell>
          <cell r="D54">
            <v>3</v>
          </cell>
          <cell r="E54">
            <v>0</v>
          </cell>
          <cell r="F54">
            <v>0</v>
          </cell>
          <cell r="G54">
            <v>2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48</v>
          </cell>
          <cell r="M54">
            <v>20</v>
          </cell>
          <cell r="N54">
            <v>0</v>
          </cell>
          <cell r="O54">
            <v>68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7.55555555555556</v>
          </cell>
          <cell r="U54">
            <v>1</v>
          </cell>
          <cell r="V54">
            <v>6</v>
          </cell>
          <cell r="W54">
            <v>1</v>
          </cell>
          <cell r="X54">
            <v>3</v>
          </cell>
          <cell r="Y54">
            <v>2</v>
          </cell>
          <cell r="Z54">
            <v>5.23076923076923</v>
          </cell>
          <cell r="AA54">
            <v>13</v>
          </cell>
          <cell r="AB54">
            <v>800</v>
          </cell>
          <cell r="AC54">
            <v>400</v>
          </cell>
          <cell r="AD54">
            <v>3000</v>
          </cell>
          <cell r="AE54">
            <v>720</v>
          </cell>
          <cell r="AF54">
            <v>200</v>
          </cell>
          <cell r="AG54">
            <v>200</v>
          </cell>
          <cell r="AH54">
            <v>80</v>
          </cell>
          <cell r="AI54">
            <v>200</v>
          </cell>
          <cell r="AJ54">
            <v>600</v>
          </cell>
          <cell r="AK54">
            <v>800</v>
          </cell>
          <cell r="AL54">
            <v>1110</v>
          </cell>
        </row>
        <row r="55">
          <cell r="C55">
            <v>1143016286</v>
          </cell>
          <cell r="D55">
            <v>6</v>
          </cell>
          <cell r="E55">
            <v>0</v>
          </cell>
          <cell r="F55">
            <v>2</v>
          </cell>
          <cell r="G55">
            <v>2</v>
          </cell>
          <cell r="H55">
            <v>2</v>
          </cell>
          <cell r="I55">
            <v>0</v>
          </cell>
          <cell r="J55">
            <v>0</v>
          </cell>
          <cell r="K55">
            <v>43</v>
          </cell>
          <cell r="L55">
            <v>49</v>
          </cell>
          <cell r="M55">
            <v>69</v>
          </cell>
          <cell r="N55">
            <v>0</v>
          </cell>
          <cell r="O55">
            <v>161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8.94444444444444</v>
          </cell>
          <cell r="U55">
            <v>1</v>
          </cell>
          <cell r="V55">
            <v>12</v>
          </cell>
          <cell r="W55">
            <v>1</v>
          </cell>
          <cell r="X55">
            <v>6</v>
          </cell>
          <cell r="Y55">
            <v>3</v>
          </cell>
          <cell r="Z55">
            <v>7</v>
          </cell>
          <cell r="AA55">
            <v>23</v>
          </cell>
          <cell r="AB55">
            <v>650</v>
          </cell>
          <cell r="AC55">
            <v>300</v>
          </cell>
          <cell r="AD55">
            <v>1300</v>
          </cell>
          <cell r="AE55">
            <v>1680</v>
          </cell>
          <cell r="AF55">
            <v>350</v>
          </cell>
          <cell r="AG55">
            <v>380</v>
          </cell>
          <cell r="AH55">
            <v>120</v>
          </cell>
          <cell r="AI55">
            <v>520</v>
          </cell>
          <cell r="AJ55">
            <v>1020</v>
          </cell>
          <cell r="AK55">
            <v>1370</v>
          </cell>
          <cell r="AL55">
            <v>1900</v>
          </cell>
        </row>
        <row r="56">
          <cell r="C56">
            <v>1143016339</v>
          </cell>
          <cell r="D56">
            <v>5</v>
          </cell>
          <cell r="E56">
            <v>0</v>
          </cell>
          <cell r="F56">
            <v>2</v>
          </cell>
          <cell r="G56">
            <v>1</v>
          </cell>
          <cell r="H56">
            <v>2</v>
          </cell>
          <cell r="I56">
            <v>0</v>
          </cell>
          <cell r="J56">
            <v>0</v>
          </cell>
          <cell r="K56">
            <v>53</v>
          </cell>
          <cell r="L56">
            <v>28</v>
          </cell>
          <cell r="M56">
            <v>44</v>
          </cell>
          <cell r="N56">
            <v>0</v>
          </cell>
          <cell r="O56">
            <v>125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8.33333333333333</v>
          </cell>
          <cell r="U56">
            <v>1</v>
          </cell>
          <cell r="V56">
            <v>10</v>
          </cell>
          <cell r="W56">
            <v>2</v>
          </cell>
          <cell r="X56">
            <v>5</v>
          </cell>
          <cell r="Y56">
            <v>1</v>
          </cell>
          <cell r="Z56">
            <v>6.57894736842105</v>
          </cell>
          <cell r="AA56">
            <v>19</v>
          </cell>
          <cell r="AB56">
            <v>560</v>
          </cell>
          <cell r="AC56">
            <v>245</v>
          </cell>
          <cell r="AD56">
            <v>1020</v>
          </cell>
          <cell r="AE56">
            <v>1330</v>
          </cell>
          <cell r="AF56">
            <v>150</v>
          </cell>
          <cell r="AG56">
            <v>360</v>
          </cell>
          <cell r="AH56">
            <v>110</v>
          </cell>
          <cell r="AI56">
            <v>430</v>
          </cell>
          <cell r="AJ56">
            <v>970</v>
          </cell>
          <cell r="AK56">
            <v>1120</v>
          </cell>
          <cell r="AL56">
            <v>1600</v>
          </cell>
        </row>
        <row r="57">
          <cell r="C57">
            <v>1143016367</v>
          </cell>
          <cell r="D57">
            <v>2</v>
          </cell>
          <cell r="E57">
            <v>0</v>
          </cell>
          <cell r="F57">
            <v>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8</v>
          </cell>
          <cell r="N57">
            <v>13</v>
          </cell>
          <cell r="O57">
            <v>21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7</v>
          </cell>
          <cell r="U57">
            <v>0</v>
          </cell>
          <cell r="V57">
            <v>2</v>
          </cell>
          <cell r="W57">
            <v>0</v>
          </cell>
          <cell r="X57">
            <v>1</v>
          </cell>
          <cell r="Y57">
            <v>0</v>
          </cell>
          <cell r="Z57">
            <v>7</v>
          </cell>
          <cell r="AA57">
            <v>3</v>
          </cell>
          <cell r="AB57">
            <v>800</v>
          </cell>
          <cell r="AC57">
            <v>900</v>
          </cell>
          <cell r="AD57">
            <v>2700</v>
          </cell>
          <cell r="AE57">
            <v>230</v>
          </cell>
          <cell r="AF57">
            <v>0</v>
          </cell>
          <cell r="AG57">
            <v>120</v>
          </cell>
          <cell r="AH57">
            <v>50</v>
          </cell>
          <cell r="AI57">
            <v>180</v>
          </cell>
          <cell r="AJ57">
            <v>350</v>
          </cell>
          <cell r="AK57">
            <v>350</v>
          </cell>
          <cell r="AL57">
            <v>470</v>
          </cell>
        </row>
        <row r="58">
          <cell r="C58">
            <v>1143016447</v>
          </cell>
          <cell r="D58">
            <v>4</v>
          </cell>
          <cell r="E58">
            <v>0</v>
          </cell>
          <cell r="F58">
            <v>1</v>
          </cell>
          <cell r="G58">
            <v>1</v>
          </cell>
          <cell r="H58">
            <v>2</v>
          </cell>
          <cell r="I58">
            <v>0</v>
          </cell>
          <cell r="J58">
            <v>0</v>
          </cell>
          <cell r="K58">
            <v>29</v>
          </cell>
          <cell r="L58">
            <v>28</v>
          </cell>
          <cell r="M58">
            <v>61</v>
          </cell>
          <cell r="N58">
            <v>0</v>
          </cell>
          <cell r="O58">
            <v>118</v>
          </cell>
          <cell r="P58">
            <v>1</v>
          </cell>
          <cell r="Q58">
            <v>0</v>
          </cell>
          <cell r="R58">
            <v>0</v>
          </cell>
          <cell r="S58">
            <v>0</v>
          </cell>
          <cell r="T58">
            <v>9.07692307692308</v>
          </cell>
          <cell r="U58">
            <v>1</v>
          </cell>
          <cell r="V58">
            <v>8</v>
          </cell>
          <cell r="W58">
            <v>1</v>
          </cell>
          <cell r="X58">
            <v>5</v>
          </cell>
          <cell r="Y58">
            <v>2</v>
          </cell>
          <cell r="Z58">
            <v>6.94117647058824</v>
          </cell>
          <cell r="AA58">
            <v>17</v>
          </cell>
          <cell r="AB58">
            <v>500</v>
          </cell>
          <cell r="AC58">
            <v>200</v>
          </cell>
          <cell r="AD58">
            <v>880</v>
          </cell>
          <cell r="AE58">
            <v>1230</v>
          </cell>
          <cell r="AF58">
            <v>295</v>
          </cell>
          <cell r="AG58">
            <v>260</v>
          </cell>
          <cell r="AH58">
            <v>90</v>
          </cell>
          <cell r="AI58">
            <v>360</v>
          </cell>
          <cell r="AJ58">
            <v>725</v>
          </cell>
          <cell r="AK58">
            <v>1020</v>
          </cell>
          <cell r="AL58">
            <v>1290</v>
          </cell>
        </row>
        <row r="59">
          <cell r="C59">
            <v>1143017285</v>
          </cell>
          <cell r="D59">
            <v>9</v>
          </cell>
          <cell r="E59">
            <v>0</v>
          </cell>
          <cell r="F59">
            <v>2</v>
          </cell>
          <cell r="G59">
            <v>3</v>
          </cell>
          <cell r="H59">
            <v>4</v>
          </cell>
          <cell r="I59">
            <v>0</v>
          </cell>
          <cell r="J59">
            <v>0</v>
          </cell>
          <cell r="K59">
            <v>35</v>
          </cell>
          <cell r="L59">
            <v>62</v>
          </cell>
          <cell r="M59">
            <v>115</v>
          </cell>
          <cell r="N59">
            <v>8</v>
          </cell>
          <cell r="O59">
            <v>220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8.14814814814815</v>
          </cell>
          <cell r="U59">
            <v>2</v>
          </cell>
          <cell r="V59">
            <v>18</v>
          </cell>
          <cell r="W59">
            <v>1</v>
          </cell>
          <cell r="X59">
            <v>9</v>
          </cell>
          <cell r="Y59">
            <v>11</v>
          </cell>
          <cell r="Z59">
            <v>5.36585365853659</v>
          </cell>
          <cell r="AA59">
            <v>41</v>
          </cell>
          <cell r="AB59">
            <v>1200</v>
          </cell>
          <cell r="AC59">
            <v>200</v>
          </cell>
          <cell r="AD59">
            <v>1400</v>
          </cell>
          <cell r="AE59">
            <v>2400</v>
          </cell>
          <cell r="AF59">
            <v>130</v>
          </cell>
          <cell r="AG59">
            <v>850</v>
          </cell>
          <cell r="AH59">
            <v>210</v>
          </cell>
          <cell r="AI59">
            <v>910</v>
          </cell>
          <cell r="AJ59">
            <v>1970</v>
          </cell>
          <cell r="AK59">
            <v>2100</v>
          </cell>
          <cell r="AL59">
            <v>2660</v>
          </cell>
        </row>
        <row r="60">
          <cell r="C60">
            <v>1143017646</v>
          </cell>
          <cell r="D60">
            <v>8</v>
          </cell>
          <cell r="E60">
            <v>0</v>
          </cell>
          <cell r="F60">
            <v>2</v>
          </cell>
          <cell r="G60">
            <v>3</v>
          </cell>
          <cell r="H60">
            <v>3</v>
          </cell>
          <cell r="I60">
            <v>0</v>
          </cell>
          <cell r="J60">
            <v>0</v>
          </cell>
          <cell r="K60">
            <v>49</v>
          </cell>
          <cell r="L60">
            <v>76</v>
          </cell>
          <cell r="M60">
            <v>64</v>
          </cell>
          <cell r="N60">
            <v>0</v>
          </cell>
          <cell r="O60">
            <v>189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7.875</v>
          </cell>
          <cell r="U60">
            <v>1</v>
          </cell>
          <cell r="V60">
            <v>16</v>
          </cell>
          <cell r="W60">
            <v>1</v>
          </cell>
          <cell r="X60">
            <v>8</v>
          </cell>
          <cell r="Y60">
            <v>8</v>
          </cell>
          <cell r="Z60">
            <v>5.55882352941176</v>
          </cell>
          <cell r="AA60">
            <v>34</v>
          </cell>
          <cell r="AB60">
            <v>840</v>
          </cell>
          <cell r="AC60">
            <v>500</v>
          </cell>
          <cell r="AD60">
            <v>1500</v>
          </cell>
          <cell r="AE60">
            <v>2190</v>
          </cell>
          <cell r="AF60">
            <v>240</v>
          </cell>
          <cell r="AG60">
            <v>500</v>
          </cell>
          <cell r="AH60">
            <v>180</v>
          </cell>
          <cell r="AI60">
            <v>820</v>
          </cell>
          <cell r="AJ60">
            <v>1500</v>
          </cell>
          <cell r="AK60">
            <v>1740</v>
          </cell>
          <cell r="AL60">
            <v>2187.32</v>
          </cell>
        </row>
        <row r="61">
          <cell r="C61">
            <v>1143017701</v>
          </cell>
          <cell r="D61">
            <v>3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17</v>
          </cell>
          <cell r="L61">
            <v>22</v>
          </cell>
          <cell r="M61">
            <v>36</v>
          </cell>
          <cell r="N61">
            <v>0</v>
          </cell>
          <cell r="O61">
            <v>75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8.33333333333333</v>
          </cell>
          <cell r="U61">
            <v>1</v>
          </cell>
          <cell r="V61">
            <v>6</v>
          </cell>
          <cell r="W61">
            <v>1</v>
          </cell>
          <cell r="X61">
            <v>3</v>
          </cell>
          <cell r="Y61">
            <v>2</v>
          </cell>
          <cell r="Z61">
            <v>5.76923076923077</v>
          </cell>
          <cell r="AA61">
            <v>13</v>
          </cell>
          <cell r="AB61">
            <v>800</v>
          </cell>
          <cell r="AC61">
            <v>800</v>
          </cell>
          <cell r="AD61">
            <v>3200</v>
          </cell>
          <cell r="AE61">
            <v>790</v>
          </cell>
          <cell r="AF61">
            <v>50</v>
          </cell>
          <cell r="AG61">
            <v>200</v>
          </cell>
          <cell r="AH61">
            <v>80</v>
          </cell>
          <cell r="AI61">
            <v>360</v>
          </cell>
          <cell r="AJ61">
            <v>640</v>
          </cell>
          <cell r="AK61">
            <v>690</v>
          </cell>
          <cell r="AL61">
            <v>800</v>
          </cell>
        </row>
        <row r="62">
          <cell r="C62">
            <v>1143018350</v>
          </cell>
          <cell r="D62">
            <v>7</v>
          </cell>
          <cell r="E62">
            <v>0</v>
          </cell>
          <cell r="F62">
            <v>1</v>
          </cell>
          <cell r="G62">
            <v>3</v>
          </cell>
          <cell r="H62">
            <v>3</v>
          </cell>
          <cell r="I62">
            <v>0</v>
          </cell>
          <cell r="J62">
            <v>0</v>
          </cell>
          <cell r="K62">
            <v>30</v>
          </cell>
          <cell r="L62">
            <v>71</v>
          </cell>
          <cell r="M62">
            <v>86</v>
          </cell>
          <cell r="N62">
            <v>0</v>
          </cell>
          <cell r="O62">
            <v>187</v>
          </cell>
          <cell r="P62">
            <v>1</v>
          </cell>
          <cell r="Q62">
            <v>0</v>
          </cell>
          <cell r="R62">
            <v>0</v>
          </cell>
          <cell r="S62">
            <v>0</v>
          </cell>
          <cell r="T62">
            <v>8.90476190476191</v>
          </cell>
          <cell r="U62">
            <v>1</v>
          </cell>
          <cell r="V62">
            <v>14</v>
          </cell>
          <cell r="W62">
            <v>1</v>
          </cell>
          <cell r="X62">
            <v>7</v>
          </cell>
          <cell r="Y62">
            <v>4</v>
          </cell>
          <cell r="Z62">
            <v>6.92592592592593</v>
          </cell>
          <cell r="AA62">
            <v>27</v>
          </cell>
          <cell r="AB62">
            <v>1000</v>
          </cell>
          <cell r="AC62">
            <v>400</v>
          </cell>
          <cell r="AD62">
            <v>1940</v>
          </cell>
          <cell r="AE62">
            <v>1970</v>
          </cell>
          <cell r="AF62">
            <v>993.96</v>
          </cell>
          <cell r="AG62">
            <v>760</v>
          </cell>
          <cell r="AH62">
            <v>180</v>
          </cell>
          <cell r="AI62">
            <v>760</v>
          </cell>
          <cell r="AJ62">
            <v>1760</v>
          </cell>
          <cell r="AK62">
            <v>2753.96</v>
          </cell>
          <cell r="AL62">
            <v>2932.96</v>
          </cell>
        </row>
        <row r="63">
          <cell r="C63">
            <v>1143020399</v>
          </cell>
          <cell r="D63">
            <v>5</v>
          </cell>
          <cell r="E63">
            <v>0</v>
          </cell>
          <cell r="F63">
            <v>1</v>
          </cell>
          <cell r="G63">
            <v>2</v>
          </cell>
          <cell r="H63">
            <v>2</v>
          </cell>
          <cell r="I63">
            <v>0</v>
          </cell>
          <cell r="J63">
            <v>0</v>
          </cell>
          <cell r="K63">
            <v>22</v>
          </cell>
          <cell r="L63">
            <v>30</v>
          </cell>
          <cell r="M63">
            <v>57</v>
          </cell>
          <cell r="N63">
            <v>1</v>
          </cell>
          <cell r="O63">
            <v>110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7.33333333333333</v>
          </cell>
          <cell r="U63">
            <v>1</v>
          </cell>
          <cell r="V63">
            <v>10</v>
          </cell>
          <cell r="W63">
            <v>0</v>
          </cell>
          <cell r="X63">
            <v>5</v>
          </cell>
          <cell r="Y63">
            <v>18</v>
          </cell>
          <cell r="Z63">
            <v>3.23529411764706</v>
          </cell>
          <cell r="AA63">
            <v>34</v>
          </cell>
          <cell r="AB63">
            <v>1000</v>
          </cell>
          <cell r="AC63">
            <v>890</v>
          </cell>
          <cell r="AD63">
            <v>2900</v>
          </cell>
          <cell r="AE63">
            <v>1160</v>
          </cell>
          <cell r="AF63">
            <v>200</v>
          </cell>
          <cell r="AG63">
            <v>1200</v>
          </cell>
          <cell r="AH63">
            <v>180</v>
          </cell>
          <cell r="AI63">
            <v>2200</v>
          </cell>
          <cell r="AJ63">
            <v>3580</v>
          </cell>
          <cell r="AK63">
            <v>3780</v>
          </cell>
          <cell r="AL63">
            <v>4690</v>
          </cell>
        </row>
        <row r="64">
          <cell r="C64">
            <v>1143020722</v>
          </cell>
          <cell r="D64">
            <v>2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L64">
            <v>0</v>
          </cell>
          <cell r="M64">
            <v>11</v>
          </cell>
          <cell r="N64">
            <v>21</v>
          </cell>
          <cell r="O64">
            <v>32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5.33333333333333</v>
          </cell>
          <cell r="U64">
            <v>1</v>
          </cell>
          <cell r="V64">
            <v>4</v>
          </cell>
          <cell r="W64">
            <v>0</v>
          </cell>
          <cell r="X64">
            <v>2</v>
          </cell>
          <cell r="Y64">
            <v>1</v>
          </cell>
          <cell r="Z64">
            <v>4</v>
          </cell>
          <cell r="AA64">
            <v>8</v>
          </cell>
          <cell r="AB64">
            <v>420</v>
          </cell>
          <cell r="AC64">
            <v>470</v>
          </cell>
          <cell r="AD64">
            <v>1300</v>
          </cell>
          <cell r="AE64">
            <v>340</v>
          </cell>
          <cell r="AF64">
            <v>60</v>
          </cell>
          <cell r="AG64">
            <v>240</v>
          </cell>
          <cell r="AH64">
            <v>120</v>
          </cell>
          <cell r="AI64">
            <v>480</v>
          </cell>
          <cell r="AJ64">
            <v>890</v>
          </cell>
          <cell r="AK64">
            <v>950</v>
          </cell>
          <cell r="AL64">
            <v>1320</v>
          </cell>
        </row>
        <row r="65">
          <cell r="C65">
            <v>1143020744</v>
          </cell>
          <cell r="D65">
            <v>7</v>
          </cell>
          <cell r="E65">
            <v>0</v>
          </cell>
          <cell r="F65">
            <v>2</v>
          </cell>
          <cell r="G65">
            <v>2</v>
          </cell>
          <cell r="H65">
            <v>2</v>
          </cell>
          <cell r="I65">
            <v>1</v>
          </cell>
          <cell r="J65">
            <v>0</v>
          </cell>
          <cell r="K65">
            <v>37</v>
          </cell>
          <cell r="L65">
            <v>57</v>
          </cell>
          <cell r="M65">
            <v>79</v>
          </cell>
          <cell r="N65">
            <v>3</v>
          </cell>
          <cell r="O65">
            <v>176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8.38095238095238</v>
          </cell>
          <cell r="U65">
            <v>2</v>
          </cell>
          <cell r="V65">
            <v>14</v>
          </cell>
          <cell r="W65">
            <v>1</v>
          </cell>
          <cell r="X65">
            <v>7</v>
          </cell>
          <cell r="Y65">
            <v>4</v>
          </cell>
          <cell r="Z65">
            <v>6.28571428571429</v>
          </cell>
          <cell r="AA65">
            <v>28</v>
          </cell>
          <cell r="AB65">
            <v>1100</v>
          </cell>
          <cell r="AC65">
            <v>420</v>
          </cell>
          <cell r="AD65">
            <v>4761.06</v>
          </cell>
          <cell r="AE65">
            <v>1650</v>
          </cell>
          <cell r="AF65">
            <v>310.42</v>
          </cell>
          <cell r="AG65">
            <v>1590</v>
          </cell>
          <cell r="AH65">
            <v>220</v>
          </cell>
          <cell r="AI65">
            <v>1590</v>
          </cell>
          <cell r="AJ65">
            <v>3400</v>
          </cell>
          <cell r="AK65">
            <v>3710.42</v>
          </cell>
          <cell r="AL65">
            <v>4160.42</v>
          </cell>
        </row>
        <row r="66">
          <cell r="C66">
            <v>1143020873</v>
          </cell>
          <cell r="D66">
            <v>3</v>
          </cell>
          <cell r="E66">
            <v>0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16</v>
          </cell>
          <cell r="L66">
            <v>22</v>
          </cell>
          <cell r="M66">
            <v>25</v>
          </cell>
          <cell r="N66">
            <v>0</v>
          </cell>
          <cell r="O66">
            <v>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</v>
          </cell>
          <cell r="U66">
            <v>2</v>
          </cell>
          <cell r="V66">
            <v>6</v>
          </cell>
          <cell r="W66">
            <v>0</v>
          </cell>
          <cell r="X66">
            <v>3</v>
          </cell>
          <cell r="Y66">
            <v>2</v>
          </cell>
          <cell r="Z66">
            <v>4.84615384615385</v>
          </cell>
          <cell r="AA66">
            <v>13</v>
          </cell>
          <cell r="AB66">
            <v>600</v>
          </cell>
          <cell r="AC66">
            <v>300</v>
          </cell>
          <cell r="AD66">
            <v>1820</v>
          </cell>
          <cell r="AE66">
            <v>670</v>
          </cell>
          <cell r="AF66">
            <v>85</v>
          </cell>
          <cell r="AG66">
            <v>700</v>
          </cell>
          <cell r="AH66">
            <v>135</v>
          </cell>
          <cell r="AI66">
            <v>900</v>
          </cell>
          <cell r="AJ66">
            <v>1735</v>
          </cell>
          <cell r="AK66">
            <v>1820</v>
          </cell>
          <cell r="AL66">
            <v>2000</v>
          </cell>
        </row>
        <row r="67">
          <cell r="C67">
            <v>1143020989</v>
          </cell>
          <cell r="D67">
            <v>5</v>
          </cell>
          <cell r="E67">
            <v>0</v>
          </cell>
          <cell r="F67">
            <v>1</v>
          </cell>
          <cell r="G67">
            <v>2</v>
          </cell>
          <cell r="H67">
            <v>2</v>
          </cell>
          <cell r="I67">
            <v>0</v>
          </cell>
          <cell r="J67">
            <v>0</v>
          </cell>
          <cell r="K67">
            <v>21</v>
          </cell>
          <cell r="L67">
            <v>46</v>
          </cell>
          <cell r="M67">
            <v>78</v>
          </cell>
          <cell r="N67">
            <v>4</v>
          </cell>
          <cell r="O67">
            <v>149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8.76470588235294</v>
          </cell>
          <cell r="U67">
            <v>1</v>
          </cell>
          <cell r="V67">
            <v>12</v>
          </cell>
          <cell r="W67">
            <v>1</v>
          </cell>
          <cell r="X67">
            <v>5</v>
          </cell>
          <cell r="Y67">
            <v>4</v>
          </cell>
          <cell r="Z67">
            <v>6.47826086956522</v>
          </cell>
          <cell r="AA67">
            <v>23</v>
          </cell>
          <cell r="AB67">
            <v>630</v>
          </cell>
          <cell r="AC67">
            <v>20</v>
          </cell>
          <cell r="AD67">
            <v>650</v>
          </cell>
          <cell r="AE67">
            <v>1570</v>
          </cell>
          <cell r="AF67">
            <v>830</v>
          </cell>
          <cell r="AG67">
            <v>700</v>
          </cell>
          <cell r="AH67">
            <v>130</v>
          </cell>
          <cell r="AI67">
            <v>720</v>
          </cell>
          <cell r="AJ67">
            <v>1550</v>
          </cell>
          <cell r="AK67">
            <v>2380</v>
          </cell>
          <cell r="AL67">
            <v>2780</v>
          </cell>
        </row>
        <row r="68">
          <cell r="C68">
            <v>1143020995</v>
          </cell>
          <cell r="D68">
            <v>4</v>
          </cell>
          <cell r="E68">
            <v>0</v>
          </cell>
          <cell r="F68">
            <v>1</v>
          </cell>
          <cell r="G68">
            <v>1</v>
          </cell>
          <cell r="H68">
            <v>2</v>
          </cell>
          <cell r="I68">
            <v>0</v>
          </cell>
          <cell r="J68">
            <v>0</v>
          </cell>
          <cell r="K68">
            <v>27</v>
          </cell>
          <cell r="L68">
            <v>26</v>
          </cell>
          <cell r="M68">
            <v>62</v>
          </cell>
          <cell r="N68">
            <v>0</v>
          </cell>
          <cell r="O68">
            <v>115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8.84615384615385</v>
          </cell>
          <cell r="U68">
            <v>1</v>
          </cell>
          <cell r="V68">
            <v>8</v>
          </cell>
          <cell r="W68">
            <v>1</v>
          </cell>
          <cell r="X68">
            <v>5</v>
          </cell>
          <cell r="Y68">
            <v>2</v>
          </cell>
          <cell r="Z68">
            <v>6.76470588235294</v>
          </cell>
          <cell r="AA68">
            <v>17</v>
          </cell>
          <cell r="AB68">
            <v>600</v>
          </cell>
          <cell r="AC68">
            <v>50</v>
          </cell>
          <cell r="AD68">
            <v>1000</v>
          </cell>
          <cell r="AE68">
            <v>1190</v>
          </cell>
          <cell r="AF68">
            <v>280</v>
          </cell>
          <cell r="AG68">
            <v>300</v>
          </cell>
          <cell r="AH68">
            <v>90</v>
          </cell>
          <cell r="AI68">
            <v>350</v>
          </cell>
          <cell r="AJ68">
            <v>740</v>
          </cell>
          <cell r="AK68">
            <v>1020</v>
          </cell>
          <cell r="AL68">
            <v>1250</v>
          </cell>
        </row>
        <row r="69">
          <cell r="C69">
            <v>1143021315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8</v>
          </cell>
          <cell r="N69">
            <v>13</v>
          </cell>
          <cell r="O69">
            <v>21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7</v>
          </cell>
          <cell r="U69">
            <v>1</v>
          </cell>
          <cell r="V69">
            <v>2</v>
          </cell>
          <cell r="W69">
            <v>0</v>
          </cell>
          <cell r="X69">
            <v>1</v>
          </cell>
          <cell r="Y69">
            <v>0</v>
          </cell>
          <cell r="Z69">
            <v>5.25</v>
          </cell>
          <cell r="AA69">
            <v>4</v>
          </cell>
          <cell r="AB69">
            <v>400</v>
          </cell>
          <cell r="AC69">
            <v>216</v>
          </cell>
          <cell r="AD69">
            <v>864</v>
          </cell>
          <cell r="AE69">
            <v>230</v>
          </cell>
          <cell r="AF69">
            <v>40</v>
          </cell>
          <cell r="AG69">
            <v>150</v>
          </cell>
          <cell r="AH69">
            <v>40</v>
          </cell>
          <cell r="AI69">
            <v>200</v>
          </cell>
          <cell r="AJ69">
            <v>390</v>
          </cell>
          <cell r="AK69">
            <v>430</v>
          </cell>
          <cell r="AL69">
            <v>575</v>
          </cell>
        </row>
        <row r="70">
          <cell r="C70">
            <v>1143021317</v>
          </cell>
          <cell r="D70">
            <v>4</v>
          </cell>
          <cell r="E70">
            <v>0</v>
          </cell>
          <cell r="F70">
            <v>1</v>
          </cell>
          <cell r="G70">
            <v>2</v>
          </cell>
          <cell r="H70">
            <v>1</v>
          </cell>
          <cell r="I70">
            <v>0</v>
          </cell>
          <cell r="J70">
            <v>0</v>
          </cell>
          <cell r="K70">
            <v>25</v>
          </cell>
          <cell r="L70">
            <v>42</v>
          </cell>
          <cell r="M70">
            <v>23</v>
          </cell>
          <cell r="N70">
            <v>0</v>
          </cell>
          <cell r="O70">
            <v>90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7.5</v>
          </cell>
          <cell r="U70">
            <v>1</v>
          </cell>
          <cell r="V70">
            <v>8</v>
          </cell>
          <cell r="W70">
            <v>0</v>
          </cell>
          <cell r="X70">
            <v>4</v>
          </cell>
          <cell r="Y70">
            <v>0</v>
          </cell>
          <cell r="Z70">
            <v>6.92307692307692</v>
          </cell>
          <cell r="AA70">
            <v>13</v>
          </cell>
          <cell r="AB70">
            <v>400</v>
          </cell>
          <cell r="AC70">
            <v>200</v>
          </cell>
          <cell r="AD70">
            <v>2000</v>
          </cell>
          <cell r="AE70">
            <v>950</v>
          </cell>
          <cell r="AF70">
            <v>60</v>
          </cell>
          <cell r="AG70">
            <v>260</v>
          </cell>
          <cell r="AH70">
            <v>90</v>
          </cell>
          <cell r="AI70">
            <v>470</v>
          </cell>
          <cell r="AJ70">
            <v>820</v>
          </cell>
          <cell r="AK70">
            <v>880</v>
          </cell>
          <cell r="AL70">
            <v>1110</v>
          </cell>
        </row>
        <row r="71">
          <cell r="C71">
            <v>1143021557</v>
          </cell>
          <cell r="D71">
            <v>6</v>
          </cell>
          <cell r="E71">
            <v>0</v>
          </cell>
          <cell r="F71">
            <v>1</v>
          </cell>
          <cell r="G71">
            <v>4</v>
          </cell>
          <cell r="H71">
            <v>1</v>
          </cell>
          <cell r="I71">
            <v>0</v>
          </cell>
          <cell r="J71">
            <v>0</v>
          </cell>
          <cell r="K71">
            <v>23</v>
          </cell>
          <cell r="L71">
            <v>103</v>
          </cell>
          <cell r="M71">
            <v>18</v>
          </cell>
          <cell r="N71">
            <v>0</v>
          </cell>
          <cell r="O71">
            <v>144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8</v>
          </cell>
          <cell r="U71">
            <v>1</v>
          </cell>
          <cell r="V71">
            <v>12</v>
          </cell>
          <cell r="W71">
            <v>1</v>
          </cell>
          <cell r="X71">
            <v>6</v>
          </cell>
          <cell r="Y71">
            <v>3</v>
          </cell>
          <cell r="Z71">
            <v>6.26086956521739</v>
          </cell>
          <cell r="AA71">
            <v>23</v>
          </cell>
          <cell r="AB71">
            <v>600</v>
          </cell>
          <cell r="AC71">
            <v>400</v>
          </cell>
          <cell r="AD71">
            <v>1200</v>
          </cell>
          <cell r="AE71">
            <v>1520</v>
          </cell>
          <cell r="AF71">
            <v>236</v>
          </cell>
          <cell r="AG71">
            <v>410</v>
          </cell>
          <cell r="AH71">
            <v>130</v>
          </cell>
          <cell r="AI71">
            <v>510</v>
          </cell>
          <cell r="AJ71">
            <v>1050</v>
          </cell>
          <cell r="AK71">
            <v>1286</v>
          </cell>
          <cell r="AL71">
            <v>1506</v>
          </cell>
        </row>
        <row r="72">
          <cell r="C72">
            <v>1143021586</v>
          </cell>
          <cell r="D72">
            <v>7</v>
          </cell>
          <cell r="E72">
            <v>0</v>
          </cell>
          <cell r="F72">
            <v>1</v>
          </cell>
          <cell r="G72">
            <v>4</v>
          </cell>
          <cell r="H72">
            <v>2</v>
          </cell>
          <cell r="I72">
            <v>0</v>
          </cell>
          <cell r="J72">
            <v>0</v>
          </cell>
          <cell r="K72">
            <v>27</v>
          </cell>
          <cell r="L72">
            <v>111</v>
          </cell>
          <cell r="M72">
            <v>70</v>
          </cell>
          <cell r="N72">
            <v>2</v>
          </cell>
          <cell r="O72">
            <v>210</v>
          </cell>
          <cell r="P72">
            <v>1</v>
          </cell>
          <cell r="Q72">
            <v>1</v>
          </cell>
          <cell r="R72">
            <v>0</v>
          </cell>
          <cell r="S72">
            <v>0</v>
          </cell>
          <cell r="T72">
            <v>10</v>
          </cell>
          <cell r="U72">
            <v>1</v>
          </cell>
          <cell r="V72">
            <v>14</v>
          </cell>
          <cell r="W72">
            <v>1</v>
          </cell>
          <cell r="X72">
            <v>7</v>
          </cell>
          <cell r="Y72">
            <v>4</v>
          </cell>
          <cell r="Z72">
            <v>7.77777777777778</v>
          </cell>
          <cell r="AA72">
            <v>27</v>
          </cell>
          <cell r="AB72">
            <v>900</v>
          </cell>
          <cell r="AC72">
            <v>280</v>
          </cell>
          <cell r="AD72">
            <v>7270.1</v>
          </cell>
          <cell r="AE72">
            <v>2210</v>
          </cell>
          <cell r="AF72">
            <v>200</v>
          </cell>
          <cell r="AG72">
            <v>2000</v>
          </cell>
          <cell r="AH72">
            <v>700</v>
          </cell>
          <cell r="AI72">
            <v>4000</v>
          </cell>
          <cell r="AJ72">
            <v>6700</v>
          </cell>
          <cell r="AK72">
            <v>6900</v>
          </cell>
          <cell r="AL72">
            <v>7270.1</v>
          </cell>
        </row>
        <row r="73">
          <cell r="C73">
            <v>1143021589</v>
          </cell>
          <cell r="D73">
            <v>4</v>
          </cell>
          <cell r="E73">
            <v>0</v>
          </cell>
          <cell r="F73">
            <v>1</v>
          </cell>
          <cell r="G73">
            <v>1</v>
          </cell>
          <cell r="H73">
            <v>2</v>
          </cell>
          <cell r="I73">
            <v>0</v>
          </cell>
          <cell r="J73">
            <v>0</v>
          </cell>
          <cell r="K73">
            <v>25</v>
          </cell>
          <cell r="L73">
            <v>30</v>
          </cell>
          <cell r="M73">
            <v>53</v>
          </cell>
          <cell r="N73">
            <v>0</v>
          </cell>
          <cell r="O73">
            <v>108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9</v>
          </cell>
          <cell r="U73">
            <v>2</v>
          </cell>
          <cell r="V73">
            <v>8</v>
          </cell>
          <cell r="W73">
            <v>1</v>
          </cell>
          <cell r="X73">
            <v>4</v>
          </cell>
          <cell r="Y73">
            <v>2</v>
          </cell>
          <cell r="Z73">
            <v>6.35294117647059</v>
          </cell>
          <cell r="AA73">
            <v>17</v>
          </cell>
          <cell r="AB73">
            <v>500</v>
          </cell>
          <cell r="AC73">
            <v>15</v>
          </cell>
          <cell r="AD73">
            <v>1280</v>
          </cell>
          <cell r="AE73">
            <v>1140</v>
          </cell>
          <cell r="AF73">
            <v>100</v>
          </cell>
          <cell r="AG73">
            <v>260</v>
          </cell>
          <cell r="AH73">
            <v>100</v>
          </cell>
          <cell r="AI73">
            <v>440</v>
          </cell>
          <cell r="AJ73">
            <v>800</v>
          </cell>
          <cell r="AK73">
            <v>900</v>
          </cell>
          <cell r="AL73">
            <v>1200</v>
          </cell>
        </row>
        <row r="74">
          <cell r="C74">
            <v>1143021615</v>
          </cell>
          <cell r="D74">
            <v>8</v>
          </cell>
          <cell r="E74">
            <v>0</v>
          </cell>
          <cell r="F74">
            <v>3</v>
          </cell>
          <cell r="G74">
            <v>3</v>
          </cell>
          <cell r="H74">
            <v>2</v>
          </cell>
          <cell r="I74">
            <v>0</v>
          </cell>
          <cell r="J74">
            <v>0</v>
          </cell>
          <cell r="K74">
            <v>72</v>
          </cell>
          <cell r="L74">
            <v>82</v>
          </cell>
          <cell r="M74">
            <v>61</v>
          </cell>
          <cell r="N74">
            <v>0</v>
          </cell>
          <cell r="O74">
            <v>215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8.95833333333333</v>
          </cell>
          <cell r="U74">
            <v>1</v>
          </cell>
          <cell r="V74">
            <v>16</v>
          </cell>
          <cell r="W74">
            <v>0</v>
          </cell>
          <cell r="X74">
            <v>8</v>
          </cell>
          <cell r="Y74">
            <v>9</v>
          </cell>
          <cell r="Z74">
            <v>6.32352941176471</v>
          </cell>
          <cell r="AA74">
            <v>34</v>
          </cell>
          <cell r="AB74">
            <v>1600</v>
          </cell>
          <cell r="AC74">
            <v>300</v>
          </cell>
          <cell r="AD74">
            <v>2000</v>
          </cell>
          <cell r="AE74">
            <v>2300</v>
          </cell>
          <cell r="AF74">
            <v>625.33</v>
          </cell>
          <cell r="AG74">
            <v>510</v>
          </cell>
          <cell r="AH74">
            <v>170</v>
          </cell>
          <cell r="AI74">
            <v>600</v>
          </cell>
          <cell r="AJ74">
            <v>1280</v>
          </cell>
          <cell r="AK74">
            <v>1905.33</v>
          </cell>
          <cell r="AL74">
            <v>2325.33</v>
          </cell>
        </row>
        <row r="75">
          <cell r="C75">
            <v>1143021783</v>
          </cell>
          <cell r="D75">
            <v>7</v>
          </cell>
          <cell r="E75">
            <v>1</v>
          </cell>
          <cell r="F75">
            <v>1</v>
          </cell>
          <cell r="G75">
            <v>3</v>
          </cell>
          <cell r="H75">
            <v>2</v>
          </cell>
          <cell r="I75">
            <v>0</v>
          </cell>
          <cell r="J75">
            <v>3</v>
          </cell>
          <cell r="K75">
            <v>32</v>
          </cell>
          <cell r="L75">
            <v>90</v>
          </cell>
          <cell r="M75">
            <v>58</v>
          </cell>
          <cell r="N75">
            <v>0</v>
          </cell>
          <cell r="O75">
            <v>183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8.71428571428571</v>
          </cell>
          <cell r="U75">
            <v>1</v>
          </cell>
          <cell r="V75">
            <v>14</v>
          </cell>
          <cell r="W75">
            <v>1</v>
          </cell>
          <cell r="X75">
            <v>7</v>
          </cell>
          <cell r="Y75">
            <v>4</v>
          </cell>
          <cell r="Z75">
            <v>6.77777777777778</v>
          </cell>
          <cell r="AA75">
            <v>27</v>
          </cell>
          <cell r="AB75">
            <v>1000</v>
          </cell>
          <cell r="AC75">
            <v>265</v>
          </cell>
          <cell r="AD75">
            <v>1265</v>
          </cell>
          <cell r="AE75">
            <v>1930</v>
          </cell>
          <cell r="AF75">
            <v>830</v>
          </cell>
          <cell r="AG75">
            <v>560</v>
          </cell>
          <cell r="AH75">
            <v>180</v>
          </cell>
          <cell r="AI75">
            <v>630</v>
          </cell>
          <cell r="AJ75">
            <v>1370</v>
          </cell>
          <cell r="AK75">
            <v>2200</v>
          </cell>
          <cell r="AL75">
            <v>2343.48</v>
          </cell>
        </row>
        <row r="76">
          <cell r="C76">
            <v>1143022005</v>
          </cell>
          <cell r="D76">
            <v>6</v>
          </cell>
          <cell r="E76">
            <v>0</v>
          </cell>
          <cell r="F76">
            <v>2</v>
          </cell>
          <cell r="G76">
            <v>2</v>
          </cell>
          <cell r="H76">
            <v>2</v>
          </cell>
          <cell r="I76">
            <v>0</v>
          </cell>
          <cell r="J76">
            <v>0</v>
          </cell>
          <cell r="K76">
            <v>50</v>
          </cell>
          <cell r="L76">
            <v>60</v>
          </cell>
          <cell r="M76">
            <v>54</v>
          </cell>
          <cell r="N76">
            <v>11</v>
          </cell>
          <cell r="O76">
            <v>175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9.72222222222222</v>
          </cell>
          <cell r="U76">
            <v>1</v>
          </cell>
          <cell r="V76">
            <v>12</v>
          </cell>
          <cell r="W76">
            <v>0</v>
          </cell>
          <cell r="X76">
            <v>6</v>
          </cell>
          <cell r="Y76">
            <v>6</v>
          </cell>
          <cell r="Z76">
            <v>7</v>
          </cell>
          <cell r="AA76">
            <v>25</v>
          </cell>
          <cell r="AB76">
            <v>800</v>
          </cell>
          <cell r="AC76">
            <v>200</v>
          </cell>
          <cell r="AD76">
            <v>1440.63</v>
          </cell>
          <cell r="AE76">
            <v>1840</v>
          </cell>
          <cell r="AF76">
            <v>644.1</v>
          </cell>
          <cell r="AG76">
            <v>1200</v>
          </cell>
          <cell r="AH76">
            <v>200</v>
          </cell>
          <cell r="AI76">
            <v>1200</v>
          </cell>
          <cell r="AJ76">
            <v>2600</v>
          </cell>
          <cell r="AK76">
            <v>3244.1</v>
          </cell>
          <cell r="AL76">
            <v>3244.1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5"/>
  <sheetViews>
    <sheetView tabSelected="1" workbookViewId="0">
      <pane ySplit="2" topLeftCell="A37" activePane="bottomLeft" state="frozen"/>
      <selection/>
      <selection pane="bottomLeft" activeCell="P45" sqref="P45"/>
    </sheetView>
  </sheetViews>
  <sheetFormatPr defaultColWidth="13.7142857142857" defaultRowHeight="12.75"/>
  <cols>
    <col min="1" max="1" width="12.1428571428571" style="5" customWidth="1"/>
    <col min="2" max="2" width="24.5714285714286" style="5" customWidth="1"/>
    <col min="3" max="3" width="10.2857142857143" style="6" customWidth="1"/>
    <col min="4" max="4" width="7.14285714285714" style="6" customWidth="1"/>
    <col min="5" max="5" width="24.2857142857143" style="6" customWidth="1"/>
    <col min="6" max="6" width="14" style="6" customWidth="1"/>
    <col min="7" max="7" width="13.4285714285714" style="6" customWidth="1"/>
    <col min="8" max="8" width="7.28571428571429" style="6" hidden="1" customWidth="1"/>
    <col min="9" max="9" width="8.71428571428571" style="5" customWidth="1"/>
    <col min="10" max="13" width="7.14285714285714" style="5" customWidth="1"/>
    <col min="14" max="14" width="6.14285714285714" style="5" customWidth="1"/>
    <col min="15" max="15" width="7.14285714285714" style="5" customWidth="1"/>
    <col min="16" max="16" width="11" style="5" customWidth="1"/>
    <col min="17" max="17" width="11.8571428571429" style="5" customWidth="1"/>
    <col min="18" max="18" width="11.5714285714286" style="5" customWidth="1"/>
    <col min="19" max="19" width="10.7142857142857" style="5" customWidth="1"/>
    <col min="20" max="20" width="6.42857142857143" style="5" customWidth="1"/>
    <col min="21" max="21" width="44.5714285714286" style="6" customWidth="1"/>
    <col min="22" max="22" width="6.28571428571429" style="6" customWidth="1"/>
    <col min="23" max="23" width="7.85714285714286" style="6" hidden="1" customWidth="1"/>
    <col min="24" max="24" width="11.5714285714286" style="6" hidden="1" customWidth="1"/>
    <col min="25" max="16384" width="13.7142857142857" style="6"/>
  </cols>
  <sheetData>
    <row r="1" ht="39" customHeight="1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  <c r="X1" s="8"/>
    </row>
    <row r="2" s="1" customFormat="1" ht="42" customHeight="1" spans="1:2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</row>
    <row r="3" ht="18" customHeight="1" spans="1:24">
      <c r="A3" s="11">
        <v>1143012931</v>
      </c>
      <c r="B3" s="11" t="s">
        <v>25</v>
      </c>
      <c r="C3" s="11" t="s">
        <v>26</v>
      </c>
      <c r="D3" s="11" t="s">
        <v>27</v>
      </c>
      <c r="E3" s="11" t="s">
        <v>28</v>
      </c>
      <c r="F3" s="11" t="s">
        <v>29</v>
      </c>
      <c r="G3" s="11" t="s">
        <v>30</v>
      </c>
      <c r="H3" s="11" t="s">
        <v>31</v>
      </c>
      <c r="I3" s="11">
        <f>VLOOKUP(A3,[1]调整情况!$C$4:$AL$76,36,TRUE)</f>
        <v>1400</v>
      </c>
      <c r="J3" s="11">
        <f>VLOOKUP(A3,[1]调整情况!$C$4:$AL$76,28,TRUE)</f>
        <v>5500</v>
      </c>
      <c r="K3" s="11">
        <f>ROUNDUP(L3*30*1.5,-1)</f>
        <v>90</v>
      </c>
      <c r="L3" s="11">
        <f>VLOOKUP(A3,[1]调整情况!$C$4:$AL$76,2,TRUE)</f>
        <v>2</v>
      </c>
      <c r="M3" s="11">
        <f>VLOOKUP(A3,[1]调整情况!$C$4:$AL$76,25,TRUE)</f>
        <v>8</v>
      </c>
      <c r="N3" s="11">
        <f>VLOOKUP(A3,[1]调整情况!$C$4:$AL$76,20,TRUE)</f>
        <v>4</v>
      </c>
      <c r="O3" s="11">
        <f>VLOOKUP(A3,[1]调整情况!$C$4:$AL$76,22,TRUE)</f>
        <v>2</v>
      </c>
      <c r="P3" s="11">
        <v>400</v>
      </c>
      <c r="Q3" s="11">
        <v>4</v>
      </c>
      <c r="R3" s="11">
        <v>640</v>
      </c>
      <c r="S3" s="11">
        <v>1600</v>
      </c>
      <c r="T3" s="11" t="s">
        <v>32</v>
      </c>
      <c r="U3" s="11" t="s">
        <v>33</v>
      </c>
      <c r="V3" s="11" t="s">
        <v>34</v>
      </c>
      <c r="W3" s="12" t="s">
        <v>35</v>
      </c>
      <c r="X3" s="13" t="s">
        <v>36</v>
      </c>
    </row>
    <row r="4" s="2" customFormat="1" ht="18" customHeight="1" spans="1:24">
      <c r="A4" s="11">
        <v>1143005811</v>
      </c>
      <c r="B4" s="11" t="s">
        <v>37</v>
      </c>
      <c r="C4" s="11" t="s">
        <v>26</v>
      </c>
      <c r="D4" s="11" t="s">
        <v>27</v>
      </c>
      <c r="E4" s="11" t="s">
        <v>38</v>
      </c>
      <c r="F4" s="11" t="s">
        <v>29</v>
      </c>
      <c r="G4" s="11" t="s">
        <v>39</v>
      </c>
      <c r="H4" s="11" t="s">
        <v>40</v>
      </c>
      <c r="I4" s="11">
        <f>VLOOKUP(A4,[1]调整情况!$C$4:$AL$76,36,TRUE)</f>
        <v>2100</v>
      </c>
      <c r="J4" s="11">
        <f>VLOOKUP(A4,[1]调整情况!$C$4:$AL$76,28,TRUE)</f>
        <v>1600</v>
      </c>
      <c r="K4" s="11">
        <f t="shared" ref="K4:K35" si="0">ROUNDUP(L4*30*1.5,-1)</f>
        <v>270</v>
      </c>
      <c r="L4" s="11">
        <f>VLOOKUP(A4,[1]调整情况!$C$4:$AL$76,2,TRUE)</f>
        <v>6</v>
      </c>
      <c r="M4" s="11">
        <f>VLOOKUP(A4,[1]调整情况!$C$4:$AL$76,25,TRUE)</f>
        <v>29</v>
      </c>
      <c r="N4" s="11">
        <f>VLOOKUP(A4,[1]调整情况!$C$4:$AL$76,20,TRUE)</f>
        <v>16</v>
      </c>
      <c r="O4" s="11">
        <f>VLOOKUP(A4,[1]调整情况!$C$4:$AL$76,22,TRUE)</f>
        <v>6</v>
      </c>
      <c r="P4" s="11">
        <v>520</v>
      </c>
      <c r="Q4" s="11">
        <v>4.6</v>
      </c>
      <c r="R4" s="11">
        <v>640</v>
      </c>
      <c r="S4" s="11">
        <v>2400</v>
      </c>
      <c r="T4" s="11" t="s">
        <v>32</v>
      </c>
      <c r="U4" s="11" t="s">
        <v>41</v>
      </c>
      <c r="V4" s="11" t="s">
        <v>34</v>
      </c>
      <c r="W4" s="14" t="s">
        <v>40</v>
      </c>
      <c r="X4" s="15" t="s">
        <v>42</v>
      </c>
    </row>
    <row r="5" ht="18" customHeight="1" spans="1:24">
      <c r="A5" s="11">
        <v>1143012522</v>
      </c>
      <c r="B5" s="11" t="s">
        <v>43</v>
      </c>
      <c r="C5" s="11" t="s">
        <v>26</v>
      </c>
      <c r="D5" s="11" t="s">
        <v>27</v>
      </c>
      <c r="E5" s="11" t="s">
        <v>44</v>
      </c>
      <c r="F5" s="11" t="s">
        <v>29</v>
      </c>
      <c r="G5" s="11" t="s">
        <v>45</v>
      </c>
      <c r="H5" s="11" t="s">
        <v>46</v>
      </c>
      <c r="I5" s="11">
        <f>VLOOKUP(A5,[1]调整情况!$C$4:$AL$76,36,TRUE)</f>
        <v>6500</v>
      </c>
      <c r="J5" s="11">
        <f>VLOOKUP(A5,[1]调整情况!$C$4:$AL$76,28,TRUE)</f>
        <v>12520</v>
      </c>
      <c r="K5" s="11">
        <f t="shared" si="0"/>
        <v>770</v>
      </c>
      <c r="L5" s="11">
        <f>VLOOKUP(A5,[1]调整情况!$C$4:$AL$76,2,TRUE)</f>
        <v>17</v>
      </c>
      <c r="M5" s="11">
        <f>VLOOKUP(A5,[1]调整情况!$C$4:$AL$76,25,TRUE)</f>
        <v>72</v>
      </c>
      <c r="N5" s="11">
        <f>VLOOKUP(A5,[1]调整情况!$C$4:$AL$76,20,TRUE)</f>
        <v>40</v>
      </c>
      <c r="O5" s="11">
        <f>VLOOKUP(A5,[1]调整情况!$C$4:$AL$76,22,TRUE)</f>
        <v>17</v>
      </c>
      <c r="P5" s="11">
        <v>520</v>
      </c>
      <c r="Q5" s="11">
        <v>4</v>
      </c>
      <c r="R5" s="11">
        <v>640</v>
      </c>
      <c r="S5" s="11">
        <v>2080</v>
      </c>
      <c r="T5" s="11" t="s">
        <v>32</v>
      </c>
      <c r="U5" s="11" t="s">
        <v>47</v>
      </c>
      <c r="V5" s="11" t="s">
        <v>34</v>
      </c>
      <c r="W5" s="12" t="s">
        <v>46</v>
      </c>
      <c r="X5" s="13" t="s">
        <v>48</v>
      </c>
    </row>
    <row r="6" s="3" customFormat="1" ht="18" customHeight="1" spans="1:24">
      <c r="A6" s="11">
        <v>1143015490</v>
      </c>
      <c r="B6" s="11" t="s">
        <v>49</v>
      </c>
      <c r="C6" s="11" t="s">
        <v>26</v>
      </c>
      <c r="D6" s="11" t="s">
        <v>27</v>
      </c>
      <c r="E6" s="11" t="s">
        <v>50</v>
      </c>
      <c r="F6" s="11" t="s">
        <v>29</v>
      </c>
      <c r="G6" s="11" t="s">
        <v>45</v>
      </c>
      <c r="H6" s="11" t="s">
        <v>51</v>
      </c>
      <c r="I6" s="11">
        <f>VLOOKUP(A6,[1]调整情况!$C$4:$AL$76,36,TRUE)</f>
        <v>2690</v>
      </c>
      <c r="J6" s="11">
        <f>VLOOKUP(A6,[1]调整情况!$C$4:$AL$76,28,TRUE)</f>
        <v>1260</v>
      </c>
      <c r="K6" s="11">
        <f t="shared" si="0"/>
        <v>450</v>
      </c>
      <c r="L6" s="11">
        <f>VLOOKUP(A6,[1]调整情况!$C$4:$AL$76,2,TRUE)</f>
        <v>10</v>
      </c>
      <c r="M6" s="11">
        <f>VLOOKUP(A6,[1]调整情况!$C$4:$AL$76,25,TRUE)</f>
        <v>37</v>
      </c>
      <c r="N6" s="11">
        <f>VLOOKUP(A6,[1]调整情况!$C$4:$AL$76,20,TRUE)</f>
        <v>20</v>
      </c>
      <c r="O6" s="11">
        <f>VLOOKUP(A6,[1]调整情况!$C$4:$AL$76,22,TRUE)</f>
        <v>10</v>
      </c>
      <c r="P6" s="11">
        <v>520</v>
      </c>
      <c r="Q6" s="11">
        <v>4</v>
      </c>
      <c r="R6" s="11">
        <v>700</v>
      </c>
      <c r="S6" s="11">
        <v>2080</v>
      </c>
      <c r="T6" s="11" t="s">
        <v>32</v>
      </c>
      <c r="U6" s="11" t="s">
        <v>52</v>
      </c>
      <c r="V6" s="11" t="s">
        <v>34</v>
      </c>
      <c r="W6" s="15" t="s">
        <v>51</v>
      </c>
      <c r="X6" s="15" t="s">
        <v>53</v>
      </c>
    </row>
    <row r="7" ht="18" customHeight="1" spans="1:24">
      <c r="A7" s="11">
        <v>1143016204</v>
      </c>
      <c r="B7" s="11" t="s">
        <v>54</v>
      </c>
      <c r="C7" s="11" t="s">
        <v>26</v>
      </c>
      <c r="D7" s="11" t="s">
        <v>27</v>
      </c>
      <c r="E7" s="11" t="s">
        <v>55</v>
      </c>
      <c r="F7" s="11" t="s">
        <v>29</v>
      </c>
      <c r="G7" s="11" t="s">
        <v>30</v>
      </c>
      <c r="H7" s="11" t="s">
        <v>56</v>
      </c>
      <c r="I7" s="11">
        <f>VLOOKUP(A7,[1]调整情况!$C$4:$AL$76,36,TRUE)</f>
        <v>1110</v>
      </c>
      <c r="J7" s="11">
        <f>VLOOKUP(A7,[1]调整情况!$C$4:$AL$76,28,TRUE)</f>
        <v>3000</v>
      </c>
      <c r="K7" s="11">
        <f t="shared" si="0"/>
        <v>140</v>
      </c>
      <c r="L7" s="11">
        <f>VLOOKUP(A7,[1]调整情况!$C$4:$AL$76,2,TRUE)</f>
        <v>3</v>
      </c>
      <c r="M7" s="11">
        <f>VLOOKUP(A7,[1]调整情况!$C$4:$AL$76,25,TRUE)</f>
        <v>13</v>
      </c>
      <c r="N7" s="11">
        <f>VLOOKUP(A7,[1]调整情况!$C$4:$AL$76,20,TRUE)</f>
        <v>6</v>
      </c>
      <c r="O7" s="11">
        <f>VLOOKUP(A7,[1]调整情况!$C$4:$AL$76,22,TRUE)</f>
        <v>3</v>
      </c>
      <c r="P7" s="11">
        <v>400</v>
      </c>
      <c r="Q7" s="11">
        <v>4</v>
      </c>
      <c r="R7" s="11">
        <v>500</v>
      </c>
      <c r="S7" s="11">
        <v>1600</v>
      </c>
      <c r="T7" s="11" t="s">
        <v>32</v>
      </c>
      <c r="U7" s="11" t="s">
        <v>57</v>
      </c>
      <c r="V7" s="11" t="s">
        <v>34</v>
      </c>
      <c r="W7" s="12" t="s">
        <v>56</v>
      </c>
      <c r="X7" s="13" t="s">
        <v>58</v>
      </c>
    </row>
    <row r="8" customFormat="1" ht="18" customHeight="1" spans="1:24">
      <c r="A8" s="11">
        <v>1143017285</v>
      </c>
      <c r="B8" s="11" t="s">
        <v>59</v>
      </c>
      <c r="C8" s="11" t="s">
        <v>26</v>
      </c>
      <c r="D8" s="11" t="s">
        <v>27</v>
      </c>
      <c r="E8" s="11" t="s">
        <v>60</v>
      </c>
      <c r="F8" s="11" t="s">
        <v>29</v>
      </c>
      <c r="G8" s="11" t="s">
        <v>30</v>
      </c>
      <c r="H8" s="11" t="s">
        <v>61</v>
      </c>
      <c r="I8" s="11">
        <f>VLOOKUP(A8,[1]调整情况!$C$4:$AL$76,36,TRUE)</f>
        <v>2660</v>
      </c>
      <c r="J8" s="11">
        <f>VLOOKUP(A8,[1]调整情况!$C$4:$AL$76,28,TRUE)</f>
        <v>1400</v>
      </c>
      <c r="K8" s="11">
        <f t="shared" si="0"/>
        <v>410</v>
      </c>
      <c r="L8" s="11">
        <f>VLOOKUP(A8,[1]调整情况!$C$4:$AL$76,2,TRUE)</f>
        <v>9</v>
      </c>
      <c r="M8" s="11">
        <f>VLOOKUP(A8,[1]调整情况!$C$4:$AL$76,25,TRUE)</f>
        <v>41</v>
      </c>
      <c r="N8" s="11">
        <f>VLOOKUP(A8,[1]调整情况!$C$4:$AL$76,20,TRUE)</f>
        <v>18</v>
      </c>
      <c r="O8" s="11">
        <f>VLOOKUP(A8,[1]调整情况!$C$4:$AL$76,22,TRUE)</f>
        <v>9</v>
      </c>
      <c r="P8" s="11">
        <v>400</v>
      </c>
      <c r="Q8" s="11">
        <v>4</v>
      </c>
      <c r="R8" s="11">
        <v>640</v>
      </c>
      <c r="S8" s="11">
        <v>1600</v>
      </c>
      <c r="T8" s="11" t="s">
        <v>32</v>
      </c>
      <c r="U8" s="11" t="s">
        <v>33</v>
      </c>
      <c r="V8" s="11" t="s">
        <v>34</v>
      </c>
      <c r="W8" s="12"/>
      <c r="X8" s="13"/>
    </row>
    <row r="9" s="3" customFormat="1" ht="18" customHeight="1" spans="1:24">
      <c r="A9" s="11">
        <v>1143020399</v>
      </c>
      <c r="B9" s="11" t="s">
        <v>62</v>
      </c>
      <c r="C9" s="11" t="s">
        <v>26</v>
      </c>
      <c r="D9" s="11" t="s">
        <v>27</v>
      </c>
      <c r="E9" s="11" t="s">
        <v>63</v>
      </c>
      <c r="F9" s="11" t="s">
        <v>29</v>
      </c>
      <c r="G9" s="11" t="s">
        <v>45</v>
      </c>
      <c r="H9" s="11" t="s">
        <v>64</v>
      </c>
      <c r="I9" s="11">
        <f>VLOOKUP(A9,[1]调整情况!$C$4:$AL$76,36,TRUE)</f>
        <v>4690</v>
      </c>
      <c r="J9" s="11">
        <f>VLOOKUP(A9,[1]调整情况!$C$4:$AL$76,28,TRUE)</f>
        <v>2900</v>
      </c>
      <c r="K9" s="11">
        <f t="shared" si="0"/>
        <v>230</v>
      </c>
      <c r="L9" s="11">
        <f>VLOOKUP(A9,[1]调整情况!$C$4:$AL$76,2,TRUE)</f>
        <v>5</v>
      </c>
      <c r="M9" s="11">
        <f>VLOOKUP(A9,[1]调整情况!$C$4:$AL$76,25,TRUE)</f>
        <v>34</v>
      </c>
      <c r="N9" s="11">
        <f>VLOOKUP(A9,[1]调整情况!$C$4:$AL$76,20,TRUE)</f>
        <v>10</v>
      </c>
      <c r="O9" s="11">
        <f>VLOOKUP(A9,[1]调整情况!$C$4:$AL$76,22,TRUE)</f>
        <v>5</v>
      </c>
      <c r="P9" s="11">
        <v>500</v>
      </c>
      <c r="Q9" s="11">
        <v>4</v>
      </c>
      <c r="R9" s="11">
        <v>640</v>
      </c>
      <c r="S9" s="11">
        <v>2000</v>
      </c>
      <c r="T9" s="11" t="s">
        <v>32</v>
      </c>
      <c r="U9" s="11" t="s">
        <v>65</v>
      </c>
      <c r="V9" s="11" t="s">
        <v>34</v>
      </c>
      <c r="W9" s="15" t="s">
        <v>66</v>
      </c>
      <c r="X9" s="15">
        <v>13357288771</v>
      </c>
    </row>
    <row r="10" s="3" customFormat="1" ht="18" customHeight="1" spans="1:24">
      <c r="A10" s="11">
        <v>1143020744</v>
      </c>
      <c r="B10" s="11" t="s">
        <v>67</v>
      </c>
      <c r="C10" s="11" t="s">
        <v>26</v>
      </c>
      <c r="D10" s="11" t="s">
        <v>27</v>
      </c>
      <c r="E10" s="11" t="s">
        <v>68</v>
      </c>
      <c r="F10" s="11" t="s">
        <v>29</v>
      </c>
      <c r="G10" s="11" t="s">
        <v>45</v>
      </c>
      <c r="H10" s="11" t="s">
        <v>69</v>
      </c>
      <c r="I10" s="11">
        <f>VLOOKUP(A10,[1]调整情况!$C$4:$AL$76,36,TRUE)</f>
        <v>4160.42</v>
      </c>
      <c r="J10" s="11">
        <f>VLOOKUP(A10,[1]调整情况!$C$4:$AL$76,28,TRUE)</f>
        <v>4761.06</v>
      </c>
      <c r="K10" s="11">
        <f t="shared" si="0"/>
        <v>320</v>
      </c>
      <c r="L10" s="11">
        <f>VLOOKUP(A10,[1]调整情况!$C$4:$AL$76,2,TRUE)</f>
        <v>7</v>
      </c>
      <c r="M10" s="11">
        <f>VLOOKUP(A10,[1]调整情况!$C$4:$AL$76,25,TRUE)</f>
        <v>28</v>
      </c>
      <c r="N10" s="11">
        <f>VLOOKUP(A10,[1]调整情况!$C$4:$AL$76,20,TRUE)</f>
        <v>14</v>
      </c>
      <c r="O10" s="11">
        <f>VLOOKUP(A10,[1]调整情况!$C$4:$AL$76,22,TRUE)</f>
        <v>7</v>
      </c>
      <c r="P10" s="11">
        <v>400</v>
      </c>
      <c r="Q10" s="11">
        <v>4</v>
      </c>
      <c r="R10" s="11">
        <v>640</v>
      </c>
      <c r="S10" s="11">
        <v>1600</v>
      </c>
      <c r="T10" s="11" t="s">
        <v>32</v>
      </c>
      <c r="U10" s="11" t="s">
        <v>33</v>
      </c>
      <c r="V10" s="11" t="s">
        <v>34</v>
      </c>
      <c r="W10" s="15" t="s">
        <v>69</v>
      </c>
      <c r="X10" s="15" t="s">
        <v>70</v>
      </c>
    </row>
    <row r="11" s="3" customFormat="1" ht="18" customHeight="1" spans="1:24">
      <c r="A11" s="11">
        <v>1143020989</v>
      </c>
      <c r="B11" s="11" t="s">
        <v>71</v>
      </c>
      <c r="C11" s="11" t="s">
        <v>26</v>
      </c>
      <c r="D11" s="11" t="s">
        <v>27</v>
      </c>
      <c r="E11" s="11" t="s">
        <v>72</v>
      </c>
      <c r="F11" s="11" t="s">
        <v>29</v>
      </c>
      <c r="G11" s="11" t="s">
        <v>45</v>
      </c>
      <c r="H11" s="11" t="s">
        <v>73</v>
      </c>
      <c r="I11" s="11">
        <f>VLOOKUP(A11,[1]调整情况!$C$4:$AL$76,36,TRUE)</f>
        <v>2780</v>
      </c>
      <c r="J11" s="11">
        <f>VLOOKUP(A11,[1]调整情况!$C$4:$AL$76,28,TRUE)</f>
        <v>650</v>
      </c>
      <c r="K11" s="11">
        <f t="shared" si="0"/>
        <v>230</v>
      </c>
      <c r="L11" s="11">
        <f>VLOOKUP(A11,[1]调整情况!$C$4:$AL$76,2,TRUE)</f>
        <v>5</v>
      </c>
      <c r="M11" s="11">
        <f>VLOOKUP(A11,[1]调整情况!$C$4:$AL$76,25,TRUE)</f>
        <v>23</v>
      </c>
      <c r="N11" s="11">
        <f>VLOOKUP(A11,[1]调整情况!$C$4:$AL$76,20,TRUE)</f>
        <v>12</v>
      </c>
      <c r="O11" s="11">
        <f>VLOOKUP(A11,[1]调整情况!$C$4:$AL$76,22,TRUE)</f>
        <v>5</v>
      </c>
      <c r="P11" s="11">
        <v>400</v>
      </c>
      <c r="Q11" s="11">
        <v>4</v>
      </c>
      <c r="R11" s="11">
        <v>640</v>
      </c>
      <c r="S11" s="11">
        <v>1600</v>
      </c>
      <c r="T11" s="11" t="s">
        <v>32</v>
      </c>
      <c r="U11" s="11" t="s">
        <v>33</v>
      </c>
      <c r="V11" s="11" t="s">
        <v>34</v>
      </c>
      <c r="W11" s="15" t="s">
        <v>73</v>
      </c>
      <c r="X11" s="15" t="s">
        <v>74</v>
      </c>
    </row>
    <row r="12" s="3" customFormat="1" ht="18" customHeight="1" spans="1:24">
      <c r="A12" s="11">
        <v>1143022005</v>
      </c>
      <c r="B12" s="11" t="s">
        <v>75</v>
      </c>
      <c r="C12" s="11" t="s">
        <v>26</v>
      </c>
      <c r="D12" s="11" t="s">
        <v>27</v>
      </c>
      <c r="E12" s="11" t="s">
        <v>76</v>
      </c>
      <c r="F12" s="11" t="s">
        <v>29</v>
      </c>
      <c r="G12" s="11" t="s">
        <v>45</v>
      </c>
      <c r="H12" s="11" t="s">
        <v>77</v>
      </c>
      <c r="I12" s="11">
        <f>VLOOKUP(A12,[1]调整情况!$C$4:$AL$76,36,TRUE)</f>
        <v>3244.1</v>
      </c>
      <c r="J12" s="11">
        <f>VLOOKUP(A12,[1]调整情况!$C$4:$AL$76,28,TRUE)</f>
        <v>1440.63</v>
      </c>
      <c r="K12" s="11">
        <f t="shared" si="0"/>
        <v>270</v>
      </c>
      <c r="L12" s="11">
        <f>VLOOKUP(A12,[1]调整情况!$C$4:$AL$76,2,TRUE)</f>
        <v>6</v>
      </c>
      <c r="M12" s="11">
        <f>VLOOKUP(A12,[1]调整情况!$C$4:$AL$76,25,TRUE)</f>
        <v>25</v>
      </c>
      <c r="N12" s="11">
        <f>VLOOKUP(A12,[1]调整情况!$C$4:$AL$76,20,TRUE)</f>
        <v>12</v>
      </c>
      <c r="O12" s="11">
        <f>VLOOKUP(A12,[1]调整情况!$C$4:$AL$76,22,TRUE)</f>
        <v>6</v>
      </c>
      <c r="P12" s="11">
        <v>400</v>
      </c>
      <c r="Q12" s="11">
        <v>4</v>
      </c>
      <c r="R12" s="11">
        <v>640</v>
      </c>
      <c r="S12" s="11">
        <v>1600</v>
      </c>
      <c r="T12" s="11" t="s">
        <v>32</v>
      </c>
      <c r="U12" s="11" t="s">
        <v>33</v>
      </c>
      <c r="V12" s="11" t="s">
        <v>34</v>
      </c>
      <c r="W12" s="15" t="s">
        <v>78</v>
      </c>
      <c r="X12" s="15" t="s">
        <v>79</v>
      </c>
    </row>
    <row r="13" s="3" customFormat="1" ht="18" customHeight="1" spans="1:24">
      <c r="A13" s="11">
        <v>1143004278</v>
      </c>
      <c r="B13" s="11" t="s">
        <v>80</v>
      </c>
      <c r="C13" s="11" t="s">
        <v>26</v>
      </c>
      <c r="D13" s="11" t="s">
        <v>27</v>
      </c>
      <c r="E13" s="11" t="s">
        <v>81</v>
      </c>
      <c r="F13" s="11" t="s">
        <v>29</v>
      </c>
      <c r="G13" s="11" t="s">
        <v>45</v>
      </c>
      <c r="H13" s="11" t="s">
        <v>82</v>
      </c>
      <c r="I13" s="11">
        <f>VLOOKUP(A13,[1]调整情况!$C$4:$AL$76,36,TRUE)</f>
        <v>2648</v>
      </c>
      <c r="J13" s="11">
        <f>VLOOKUP(A13,[1]调整情况!$C$4:$AL$76,28,TRUE)</f>
        <v>1200</v>
      </c>
      <c r="K13" s="11">
        <f t="shared" si="0"/>
        <v>500</v>
      </c>
      <c r="L13" s="11">
        <f>VLOOKUP(A13,[1]调整情况!$C$4:$AL$76,2,TRUE)</f>
        <v>11</v>
      </c>
      <c r="M13" s="11">
        <f>VLOOKUP(A13,[1]调整情况!$C$4:$AL$76,25,TRUE)</f>
        <v>39</v>
      </c>
      <c r="N13" s="11">
        <f>VLOOKUP(A13,[1]调整情况!$C$4:$AL$76,20,TRUE)</f>
        <v>22</v>
      </c>
      <c r="O13" s="11">
        <f>VLOOKUP(A13,[1]调整情况!$C$4:$AL$76,22,TRUE)</f>
        <v>10</v>
      </c>
      <c r="P13" s="11">
        <v>400</v>
      </c>
      <c r="Q13" s="11">
        <v>4</v>
      </c>
      <c r="R13" s="11">
        <v>640</v>
      </c>
      <c r="S13" s="11">
        <v>1600</v>
      </c>
      <c r="T13" s="11" t="s">
        <v>32</v>
      </c>
      <c r="U13" s="11" t="s">
        <v>33</v>
      </c>
      <c r="V13" s="11" t="s">
        <v>34</v>
      </c>
      <c r="W13" s="15"/>
      <c r="X13" s="15"/>
    </row>
    <row r="14" s="3" customFormat="1" ht="18" customHeight="1" spans="1:24">
      <c r="A14" s="11">
        <v>1143004300</v>
      </c>
      <c r="B14" s="11" t="s">
        <v>83</v>
      </c>
      <c r="C14" s="11" t="s">
        <v>26</v>
      </c>
      <c r="D14" s="11" t="s">
        <v>27</v>
      </c>
      <c r="E14" s="11" t="s">
        <v>84</v>
      </c>
      <c r="F14" s="11" t="s">
        <v>29</v>
      </c>
      <c r="G14" s="11" t="s">
        <v>30</v>
      </c>
      <c r="H14" s="11" t="s">
        <v>85</v>
      </c>
      <c r="I14" s="11">
        <f>VLOOKUP(A14,[1]调整情况!$C$4:$AL$76,36,TRUE)</f>
        <v>2540</v>
      </c>
      <c r="J14" s="11">
        <f>VLOOKUP(A14,[1]调整情况!$C$4:$AL$76,28,TRUE)</f>
        <v>1750</v>
      </c>
      <c r="K14" s="11">
        <f t="shared" si="0"/>
        <v>450</v>
      </c>
      <c r="L14" s="11">
        <f>VLOOKUP(A14,[1]调整情况!$C$4:$AL$76,2,TRUE)</f>
        <v>10</v>
      </c>
      <c r="M14" s="11">
        <f>VLOOKUP(A14,[1]调整情况!$C$4:$AL$76,25,TRUE)</f>
        <v>36</v>
      </c>
      <c r="N14" s="11">
        <f>VLOOKUP(A14,[1]调整情况!$C$4:$AL$76,20,TRUE)</f>
        <v>20</v>
      </c>
      <c r="O14" s="11">
        <f>VLOOKUP(A14,[1]调整情况!$C$4:$AL$76,22,TRUE)</f>
        <v>10</v>
      </c>
      <c r="P14" s="11">
        <v>400</v>
      </c>
      <c r="Q14" s="11">
        <v>4</v>
      </c>
      <c r="R14" s="11">
        <v>640</v>
      </c>
      <c r="S14" s="11">
        <v>1600</v>
      </c>
      <c r="T14" s="11" t="s">
        <v>32</v>
      </c>
      <c r="U14" s="11" t="s">
        <v>33</v>
      </c>
      <c r="V14" s="11" t="s">
        <v>34</v>
      </c>
      <c r="W14" s="15"/>
      <c r="X14" s="15"/>
    </row>
    <row r="15" s="3" customFormat="1" ht="18" customHeight="1" spans="1:24">
      <c r="A15" s="11">
        <v>1143008541</v>
      </c>
      <c r="B15" s="11" t="s">
        <v>86</v>
      </c>
      <c r="C15" s="11" t="s">
        <v>26</v>
      </c>
      <c r="D15" s="11" t="s">
        <v>27</v>
      </c>
      <c r="E15" s="11" t="s">
        <v>87</v>
      </c>
      <c r="F15" s="11" t="s">
        <v>29</v>
      </c>
      <c r="G15" s="11" t="s">
        <v>30</v>
      </c>
      <c r="H15" s="11" t="s">
        <v>88</v>
      </c>
      <c r="I15" s="11">
        <f>VLOOKUP(A15,[1]调整情况!$C$4:$AL$76,36,TRUE)</f>
        <v>2610</v>
      </c>
      <c r="J15" s="11">
        <f>VLOOKUP(A15,[1]调整情况!$C$4:$AL$76,28,TRUE)</f>
        <v>1300</v>
      </c>
      <c r="K15" s="11">
        <f t="shared" si="0"/>
        <v>410</v>
      </c>
      <c r="L15" s="11">
        <f>VLOOKUP(A15,[1]调整情况!$C$4:$AL$76,2,TRUE)</f>
        <v>9</v>
      </c>
      <c r="M15" s="11">
        <f>VLOOKUP(A15,[1]调整情况!$C$4:$AL$76,25,TRUE)</f>
        <v>34</v>
      </c>
      <c r="N15" s="11">
        <f>VLOOKUP(A15,[1]调整情况!$C$4:$AL$76,20,TRUE)</f>
        <v>18</v>
      </c>
      <c r="O15" s="11">
        <f>VLOOKUP(A15,[1]调整情况!$C$4:$AL$76,22,TRUE)</f>
        <v>9</v>
      </c>
      <c r="P15" s="11">
        <v>400</v>
      </c>
      <c r="Q15" s="11">
        <v>4</v>
      </c>
      <c r="R15" s="11">
        <v>640</v>
      </c>
      <c r="S15" s="11">
        <v>1600</v>
      </c>
      <c r="T15" s="11" t="s">
        <v>32</v>
      </c>
      <c r="U15" s="11" t="s">
        <v>33</v>
      </c>
      <c r="V15" s="11" t="s">
        <v>34</v>
      </c>
      <c r="W15" s="15"/>
      <c r="X15" s="15"/>
    </row>
    <row r="16" s="3" customFormat="1" ht="18" customHeight="1" spans="1:24">
      <c r="A16" s="11">
        <v>1143011145</v>
      </c>
      <c r="B16" s="11" t="s">
        <v>89</v>
      </c>
      <c r="C16" s="11" t="s">
        <v>26</v>
      </c>
      <c r="D16" s="11" t="s">
        <v>90</v>
      </c>
      <c r="E16" s="11" t="s">
        <v>91</v>
      </c>
      <c r="F16" s="11" t="s">
        <v>29</v>
      </c>
      <c r="G16" s="11" t="s">
        <v>30</v>
      </c>
      <c r="H16" s="11" t="s">
        <v>92</v>
      </c>
      <c r="I16" s="11">
        <f>VLOOKUP(A16,[1]调整情况!$C$4:$AL$76,36,TRUE)</f>
        <v>1000</v>
      </c>
      <c r="J16" s="11">
        <f>VLOOKUP(A16,[1]调整情况!$C$4:$AL$76,28,TRUE)</f>
        <v>1680</v>
      </c>
      <c r="K16" s="11">
        <f t="shared" si="0"/>
        <v>140</v>
      </c>
      <c r="L16" s="11">
        <f>VLOOKUP(A16,[1]调整情况!$C$4:$AL$76,2,TRUE)</f>
        <v>3</v>
      </c>
      <c r="M16" s="11">
        <f>VLOOKUP(A16,[1]调整情况!$C$4:$AL$76,25,TRUE)</f>
        <v>8</v>
      </c>
      <c r="N16" s="11">
        <f>VLOOKUP(A16,[1]调整情况!$C$4:$AL$76,20,TRUE)</f>
        <v>4</v>
      </c>
      <c r="O16" s="11">
        <f>VLOOKUP(A16,[1]调整情况!$C$4:$AL$76,22,TRUE)</f>
        <v>2</v>
      </c>
      <c r="P16" s="11">
        <v>400</v>
      </c>
      <c r="Q16" s="11">
        <v>4</v>
      </c>
      <c r="R16" s="11">
        <v>500</v>
      </c>
      <c r="S16" s="11">
        <v>1597</v>
      </c>
      <c r="T16" s="11" t="s">
        <v>32</v>
      </c>
      <c r="U16" s="11" t="s">
        <v>57</v>
      </c>
      <c r="V16" s="11" t="s">
        <v>34</v>
      </c>
      <c r="W16" s="15"/>
      <c r="X16" s="15"/>
    </row>
    <row r="17" customFormat="1" ht="18" customHeight="1" spans="1:24">
      <c r="A17" s="11">
        <v>1143004329</v>
      </c>
      <c r="B17" s="11" t="s">
        <v>93</v>
      </c>
      <c r="C17" s="11" t="s">
        <v>26</v>
      </c>
      <c r="D17" s="11" t="s">
        <v>94</v>
      </c>
      <c r="E17" s="11" t="s">
        <v>95</v>
      </c>
      <c r="F17" s="11" t="s">
        <v>29</v>
      </c>
      <c r="G17" s="11" t="s">
        <v>30</v>
      </c>
      <c r="H17" s="11" t="s">
        <v>96</v>
      </c>
      <c r="I17" s="11">
        <f>VLOOKUP(A17,[1]调整情况!$C$4:$AL$76,36,TRUE)</f>
        <v>790</v>
      </c>
      <c r="J17" s="11">
        <f>VLOOKUP(A17,[1]调整情况!$C$4:$AL$76,28,TRUE)</f>
        <v>3840</v>
      </c>
      <c r="K17" s="11">
        <f t="shared" si="0"/>
        <v>90</v>
      </c>
      <c r="L17" s="11">
        <f>VLOOKUP(A17,[1]调整情况!$C$4:$AL$76,2,TRUE)</f>
        <v>2</v>
      </c>
      <c r="M17" s="11">
        <f>VLOOKUP(A17,[1]调整情况!$C$4:$AL$76,25,TRUE)</f>
        <v>7</v>
      </c>
      <c r="N17" s="11">
        <f>VLOOKUP(A17,[1]调整情况!$C$4:$AL$76,20,TRUE)</f>
        <v>4</v>
      </c>
      <c r="O17" s="11">
        <f>VLOOKUP(A17,[1]调整情况!$C$4:$AL$76,22,TRUE)</f>
        <v>2</v>
      </c>
      <c r="P17" s="11">
        <v>400</v>
      </c>
      <c r="Q17" s="11">
        <v>4</v>
      </c>
      <c r="R17" s="11">
        <v>500</v>
      </c>
      <c r="S17" s="11">
        <v>1598</v>
      </c>
      <c r="T17" s="11" t="s">
        <v>32</v>
      </c>
      <c r="U17" s="11" t="s">
        <v>57</v>
      </c>
      <c r="V17" s="11" t="s">
        <v>34</v>
      </c>
      <c r="W17" s="12"/>
      <c r="X17" s="13"/>
    </row>
    <row r="18" customFormat="1" ht="18" customHeight="1" spans="1:24">
      <c r="A18" s="11">
        <v>1143004317</v>
      </c>
      <c r="B18" s="11" t="s">
        <v>97</v>
      </c>
      <c r="C18" s="11" t="s">
        <v>26</v>
      </c>
      <c r="D18" s="11" t="s">
        <v>98</v>
      </c>
      <c r="E18" s="11" t="s">
        <v>99</v>
      </c>
      <c r="F18" s="11" t="s">
        <v>29</v>
      </c>
      <c r="G18" s="11" t="s">
        <v>30</v>
      </c>
      <c r="H18" s="11" t="s">
        <v>100</v>
      </c>
      <c r="I18" s="11">
        <f>VLOOKUP(A18,[1]调整情况!$C$4:$AL$76,36,TRUE)</f>
        <v>945</v>
      </c>
      <c r="J18" s="11">
        <f>VLOOKUP(A18,[1]调整情况!$C$4:$AL$76,28,TRUE)</f>
        <v>3600</v>
      </c>
      <c r="K18" s="11">
        <f t="shared" si="0"/>
        <v>90</v>
      </c>
      <c r="L18" s="11">
        <f>VLOOKUP(A18,[1]调整情况!$C$4:$AL$76,2,TRUE)</f>
        <v>2</v>
      </c>
      <c r="M18" s="11">
        <f>VLOOKUP(A18,[1]调整情况!$C$4:$AL$76,25,TRUE)</f>
        <v>8</v>
      </c>
      <c r="N18" s="11">
        <f>VLOOKUP(A18,[1]调整情况!$C$4:$AL$76,20,TRUE)</f>
        <v>4</v>
      </c>
      <c r="O18" s="11">
        <f>VLOOKUP(A18,[1]调整情况!$C$4:$AL$76,22,TRUE)</f>
        <v>2</v>
      </c>
      <c r="P18" s="11">
        <v>400</v>
      </c>
      <c r="Q18" s="11">
        <v>4</v>
      </c>
      <c r="R18" s="11">
        <v>500</v>
      </c>
      <c r="S18" s="11">
        <v>1599</v>
      </c>
      <c r="T18" s="11" t="s">
        <v>32</v>
      </c>
      <c r="U18" s="11" t="s">
        <v>57</v>
      </c>
      <c r="V18" s="11" t="s">
        <v>34</v>
      </c>
      <c r="W18" s="12"/>
      <c r="X18" s="13"/>
    </row>
    <row r="19" ht="18" customHeight="1" spans="1:24">
      <c r="A19" s="11">
        <v>1143004310</v>
      </c>
      <c r="B19" s="11" t="s">
        <v>101</v>
      </c>
      <c r="C19" s="11" t="s">
        <v>26</v>
      </c>
      <c r="D19" s="11" t="s">
        <v>102</v>
      </c>
      <c r="E19" s="11" t="s">
        <v>103</v>
      </c>
      <c r="F19" s="11" t="s">
        <v>29</v>
      </c>
      <c r="G19" s="11" t="s">
        <v>45</v>
      </c>
      <c r="H19" s="11" t="s">
        <v>104</v>
      </c>
      <c r="I19" s="11">
        <f>VLOOKUP(A19,[1]调整情况!$C$4:$AL$76,36,TRUE)</f>
        <v>840</v>
      </c>
      <c r="J19" s="11">
        <f>VLOOKUP(A19,[1]调整情况!$C$4:$AL$76,28,TRUE)</f>
        <v>1800</v>
      </c>
      <c r="K19" s="11">
        <f t="shared" si="0"/>
        <v>140</v>
      </c>
      <c r="L19" s="11">
        <f>VLOOKUP(A19,[1]调整情况!$C$4:$AL$76,2,TRUE)</f>
        <v>3</v>
      </c>
      <c r="M19" s="11">
        <f>VLOOKUP(A19,[1]调整情况!$C$4:$AL$76,25,TRUE)</f>
        <v>11</v>
      </c>
      <c r="N19" s="11">
        <f>VLOOKUP(A19,[1]调整情况!$C$4:$AL$76,20,TRUE)</f>
        <v>6</v>
      </c>
      <c r="O19" s="11">
        <f>VLOOKUP(A19,[1]调整情况!$C$4:$AL$76,22,TRUE)</f>
        <v>3</v>
      </c>
      <c r="P19" s="11">
        <v>400</v>
      </c>
      <c r="Q19" s="11">
        <v>4</v>
      </c>
      <c r="R19" s="11">
        <v>500</v>
      </c>
      <c r="S19" s="11">
        <v>1600</v>
      </c>
      <c r="T19" s="11" t="s">
        <v>32</v>
      </c>
      <c r="U19" s="11" t="s">
        <v>57</v>
      </c>
      <c r="V19" s="11" t="s">
        <v>34</v>
      </c>
      <c r="W19" s="12" t="s">
        <v>105</v>
      </c>
      <c r="X19" s="13" t="s">
        <v>106</v>
      </c>
    </row>
    <row r="20" ht="18" customHeight="1" spans="1:24">
      <c r="A20" s="11">
        <v>1143004268</v>
      </c>
      <c r="B20" s="11" t="s">
        <v>107</v>
      </c>
      <c r="C20" s="11" t="s">
        <v>26</v>
      </c>
      <c r="D20" s="11" t="s">
        <v>108</v>
      </c>
      <c r="E20" s="11" t="s">
        <v>109</v>
      </c>
      <c r="F20" s="11" t="s">
        <v>29</v>
      </c>
      <c r="G20" s="11" t="s">
        <v>45</v>
      </c>
      <c r="H20" s="11" t="s">
        <v>110</v>
      </c>
      <c r="I20" s="11">
        <f>VLOOKUP(A20,[1]调整情况!$C$4:$AL$76,36,TRUE)</f>
        <v>2821</v>
      </c>
      <c r="J20" s="11">
        <f>VLOOKUP(A20,[1]调整情况!$C$4:$AL$76,28,TRUE)</f>
        <v>5614.4</v>
      </c>
      <c r="K20" s="11">
        <f t="shared" si="0"/>
        <v>140</v>
      </c>
      <c r="L20" s="11">
        <f>VLOOKUP(A20,[1]调整情况!$C$4:$AL$76,2,TRUE)</f>
        <v>3</v>
      </c>
      <c r="M20" s="11">
        <f>VLOOKUP(A20,[1]调整情况!$C$4:$AL$76,25,TRUE)</f>
        <v>11</v>
      </c>
      <c r="N20" s="11">
        <f>VLOOKUP(A20,[1]调整情况!$C$4:$AL$76,20,TRUE)</f>
        <v>6</v>
      </c>
      <c r="O20" s="11">
        <f>VLOOKUP(A20,[1]调整情况!$C$4:$AL$76,22,TRUE)</f>
        <v>3</v>
      </c>
      <c r="P20" s="11">
        <v>400</v>
      </c>
      <c r="Q20" s="11">
        <v>4</v>
      </c>
      <c r="R20" s="11">
        <v>400</v>
      </c>
      <c r="S20" s="11">
        <v>1600</v>
      </c>
      <c r="T20" s="11" t="s">
        <v>32</v>
      </c>
      <c r="U20" s="11" t="s">
        <v>111</v>
      </c>
      <c r="V20" s="11" t="s">
        <v>34</v>
      </c>
      <c r="W20" s="12" t="s">
        <v>110</v>
      </c>
      <c r="X20" s="13" t="s">
        <v>112</v>
      </c>
    </row>
    <row r="21" ht="18" customHeight="1" spans="1:24">
      <c r="A21" s="11">
        <v>1143004272</v>
      </c>
      <c r="B21" s="11" t="s">
        <v>113</v>
      </c>
      <c r="C21" s="11" t="s">
        <v>26</v>
      </c>
      <c r="D21" s="11" t="s">
        <v>108</v>
      </c>
      <c r="E21" s="11" t="s">
        <v>114</v>
      </c>
      <c r="F21" s="11" t="s">
        <v>29</v>
      </c>
      <c r="G21" s="11" t="s">
        <v>30</v>
      </c>
      <c r="H21" s="11" t="s">
        <v>115</v>
      </c>
      <c r="I21" s="11">
        <f>VLOOKUP(A21,[1]调整情况!$C$4:$AL$76,36,TRUE)</f>
        <v>946</v>
      </c>
      <c r="J21" s="11">
        <f>VLOOKUP(A21,[1]调整情况!$C$4:$AL$76,28,TRUE)</f>
        <v>1200</v>
      </c>
      <c r="K21" s="11">
        <f t="shared" si="0"/>
        <v>90</v>
      </c>
      <c r="L21" s="11">
        <f>VLOOKUP(A21,[1]调整情况!$C$4:$AL$76,2,TRUE)</f>
        <v>2</v>
      </c>
      <c r="M21" s="11">
        <f>VLOOKUP(A21,[1]调整情况!$C$4:$AL$76,25,TRUE)</f>
        <v>8</v>
      </c>
      <c r="N21" s="11">
        <f>VLOOKUP(A21,[1]调整情况!$C$4:$AL$76,20,TRUE)</f>
        <v>4</v>
      </c>
      <c r="O21" s="11">
        <f>VLOOKUP(A21,[1]调整情况!$C$4:$AL$76,22,TRUE)</f>
        <v>2</v>
      </c>
      <c r="P21" s="11">
        <v>400</v>
      </c>
      <c r="Q21" s="11">
        <v>4</v>
      </c>
      <c r="R21" s="11">
        <v>400</v>
      </c>
      <c r="S21" s="11">
        <v>1600</v>
      </c>
      <c r="T21" s="11" t="s">
        <v>32</v>
      </c>
      <c r="U21" s="11" t="s">
        <v>111</v>
      </c>
      <c r="V21" s="11" t="s">
        <v>34</v>
      </c>
      <c r="W21" s="12" t="s">
        <v>116</v>
      </c>
      <c r="X21" s="13" t="s">
        <v>117</v>
      </c>
    </row>
    <row r="22" ht="18" customHeight="1" spans="1:24">
      <c r="A22" s="11">
        <v>1143004275</v>
      </c>
      <c r="B22" s="11" t="s">
        <v>118</v>
      </c>
      <c r="C22" s="11" t="s">
        <v>26</v>
      </c>
      <c r="D22" s="11" t="s">
        <v>108</v>
      </c>
      <c r="E22" s="11" t="s">
        <v>119</v>
      </c>
      <c r="F22" s="11" t="s">
        <v>29</v>
      </c>
      <c r="G22" s="11" t="s">
        <v>30</v>
      </c>
      <c r="H22" s="11" t="s">
        <v>120</v>
      </c>
      <c r="I22" s="11">
        <f>VLOOKUP(A22,[1]调整情况!$C$4:$AL$76,36,TRUE)</f>
        <v>900</v>
      </c>
      <c r="J22" s="11">
        <f>VLOOKUP(A22,[1]调整情况!$C$4:$AL$76,28,TRUE)</f>
        <v>800</v>
      </c>
      <c r="K22" s="11">
        <f t="shared" si="0"/>
        <v>90</v>
      </c>
      <c r="L22" s="11">
        <f>VLOOKUP(A22,[1]调整情况!$C$4:$AL$76,2,TRUE)</f>
        <v>2</v>
      </c>
      <c r="M22" s="11">
        <f>VLOOKUP(A22,[1]调整情况!$C$4:$AL$76,25,TRUE)</f>
        <v>6</v>
      </c>
      <c r="N22" s="11">
        <f>VLOOKUP(A22,[1]调整情况!$C$4:$AL$76,20,TRUE)</f>
        <v>4</v>
      </c>
      <c r="O22" s="11">
        <f>VLOOKUP(A22,[1]调整情况!$C$4:$AL$76,22,TRUE)</f>
        <v>2</v>
      </c>
      <c r="P22" s="11">
        <v>400</v>
      </c>
      <c r="Q22" s="11">
        <v>4</v>
      </c>
      <c r="R22" s="11">
        <v>400</v>
      </c>
      <c r="S22" s="11">
        <v>1600</v>
      </c>
      <c r="T22" s="11" t="s">
        <v>32</v>
      </c>
      <c r="U22" s="11" t="s">
        <v>111</v>
      </c>
      <c r="V22" s="11" t="s">
        <v>34</v>
      </c>
      <c r="W22" s="12" t="s">
        <v>121</v>
      </c>
      <c r="X22" s="13" t="s">
        <v>122</v>
      </c>
    </row>
    <row r="23" ht="18" customHeight="1" spans="1:24">
      <c r="A23" s="11">
        <v>1143004330</v>
      </c>
      <c r="B23" s="11" t="s">
        <v>123</v>
      </c>
      <c r="C23" s="11" t="s">
        <v>26</v>
      </c>
      <c r="D23" s="11" t="s">
        <v>124</v>
      </c>
      <c r="E23" s="11" t="s">
        <v>125</v>
      </c>
      <c r="F23" s="11" t="s">
        <v>29</v>
      </c>
      <c r="G23" s="11" t="s">
        <v>45</v>
      </c>
      <c r="H23" s="11" t="s">
        <v>126</v>
      </c>
      <c r="I23" s="11">
        <f>VLOOKUP(A23,[1]调整情况!$C$4:$AL$76,36,TRUE)</f>
        <v>1191</v>
      </c>
      <c r="J23" s="11">
        <f>VLOOKUP(A23,[1]调整情况!$C$4:$AL$76,28,TRUE)</f>
        <v>1000</v>
      </c>
      <c r="K23" s="11">
        <f t="shared" si="0"/>
        <v>50</v>
      </c>
      <c r="L23" s="11">
        <f>VLOOKUP(A23,[1]调整情况!$C$4:$AL$76,2,TRUE)</f>
        <v>1</v>
      </c>
      <c r="M23" s="11">
        <f>VLOOKUP(A23,[1]调整情况!$C$4:$AL$76,25,TRUE)</f>
        <v>4</v>
      </c>
      <c r="N23" s="11">
        <f>VLOOKUP(A23,[1]调整情况!$C$4:$AL$76,20,TRUE)</f>
        <v>2</v>
      </c>
      <c r="O23" s="11">
        <f>VLOOKUP(A23,[1]调整情况!$C$4:$AL$76,22,TRUE)</f>
        <v>1</v>
      </c>
      <c r="P23" s="11">
        <v>260</v>
      </c>
      <c r="Q23" s="11">
        <v>4</v>
      </c>
      <c r="R23" s="11">
        <v>400</v>
      </c>
      <c r="S23" s="11">
        <v>1040</v>
      </c>
      <c r="T23" s="11" t="s">
        <v>32</v>
      </c>
      <c r="U23" s="11" t="s">
        <v>127</v>
      </c>
      <c r="V23" s="11" t="s">
        <v>34</v>
      </c>
      <c r="W23" s="12" t="s">
        <v>128</v>
      </c>
      <c r="X23" s="13" t="s">
        <v>129</v>
      </c>
    </row>
    <row r="24" ht="18" customHeight="1" spans="1:24">
      <c r="A24" s="11">
        <v>1143004334</v>
      </c>
      <c r="B24" s="11" t="s">
        <v>130</v>
      </c>
      <c r="C24" s="11" t="s">
        <v>26</v>
      </c>
      <c r="D24" s="11" t="s">
        <v>124</v>
      </c>
      <c r="E24" s="11" t="s">
        <v>131</v>
      </c>
      <c r="F24" s="11" t="s">
        <v>29</v>
      </c>
      <c r="G24" s="11" t="s">
        <v>30</v>
      </c>
      <c r="H24" s="11" t="s">
        <v>132</v>
      </c>
      <c r="I24" s="11">
        <f>VLOOKUP(A24,[1]调整情况!$C$4:$AL$76,36,TRUE)</f>
        <v>1250</v>
      </c>
      <c r="J24" s="11">
        <f>VLOOKUP(A24,[1]调整情况!$C$4:$AL$76,28,TRUE)</f>
        <v>2090</v>
      </c>
      <c r="K24" s="11">
        <f t="shared" si="0"/>
        <v>180</v>
      </c>
      <c r="L24" s="11">
        <f>VLOOKUP(A24,[1]调整情况!$C$4:$AL$76,2,TRUE)</f>
        <v>4</v>
      </c>
      <c r="M24" s="11">
        <f>VLOOKUP(A24,[1]调整情况!$C$4:$AL$76,25,TRUE)</f>
        <v>17</v>
      </c>
      <c r="N24" s="11">
        <f>VLOOKUP(A24,[1]调整情况!$C$4:$AL$76,20,TRUE)</f>
        <v>8</v>
      </c>
      <c r="O24" s="11">
        <f>VLOOKUP(A24,[1]调整情况!$C$4:$AL$76,22,TRUE)</f>
        <v>5</v>
      </c>
      <c r="P24" s="11">
        <v>400</v>
      </c>
      <c r="Q24" s="11">
        <v>4</v>
      </c>
      <c r="R24" s="11">
        <v>500</v>
      </c>
      <c r="S24" s="11">
        <v>1600</v>
      </c>
      <c r="T24" s="11" t="s">
        <v>32</v>
      </c>
      <c r="U24" s="11" t="s">
        <v>57</v>
      </c>
      <c r="V24" s="11" t="s">
        <v>34</v>
      </c>
      <c r="W24" s="12" t="s">
        <v>132</v>
      </c>
      <c r="X24" s="13" t="s">
        <v>133</v>
      </c>
    </row>
    <row r="25" ht="18" customHeight="1" spans="1:24">
      <c r="A25" s="11">
        <v>1143004311</v>
      </c>
      <c r="B25" s="11" t="s">
        <v>134</v>
      </c>
      <c r="C25" s="11" t="s">
        <v>26</v>
      </c>
      <c r="D25" s="11" t="s">
        <v>135</v>
      </c>
      <c r="E25" s="11" t="s">
        <v>136</v>
      </c>
      <c r="F25" s="11" t="s">
        <v>29</v>
      </c>
      <c r="G25" s="11" t="s">
        <v>45</v>
      </c>
      <c r="H25" s="11" t="s">
        <v>137</v>
      </c>
      <c r="I25" s="11">
        <f>VLOOKUP(A25,[1]调整情况!$C$4:$AL$76,36,TRUE)</f>
        <v>2800</v>
      </c>
      <c r="J25" s="11">
        <f>VLOOKUP(A25,[1]调整情况!$C$4:$AL$76,28,TRUE)</f>
        <v>14422.6</v>
      </c>
      <c r="K25" s="11">
        <f t="shared" si="0"/>
        <v>270</v>
      </c>
      <c r="L25" s="11">
        <f>VLOOKUP(A25,[1]调整情况!$C$4:$AL$76,2,TRUE)</f>
        <v>6</v>
      </c>
      <c r="M25" s="11">
        <f>VLOOKUP(A25,[1]调整情况!$C$4:$AL$76,25,TRUE)</f>
        <v>23</v>
      </c>
      <c r="N25" s="11">
        <f>VLOOKUP(A25,[1]调整情况!$C$4:$AL$76,20,TRUE)</f>
        <v>12</v>
      </c>
      <c r="O25" s="11">
        <f>VLOOKUP(A25,[1]调整情况!$C$4:$AL$76,22,TRUE)</f>
        <v>6</v>
      </c>
      <c r="P25" s="11">
        <v>400</v>
      </c>
      <c r="Q25" s="11">
        <v>4</v>
      </c>
      <c r="R25" s="11">
        <v>500</v>
      </c>
      <c r="S25" s="11">
        <v>1600</v>
      </c>
      <c r="T25" s="11" t="s">
        <v>32</v>
      </c>
      <c r="U25" s="11" t="s">
        <v>57</v>
      </c>
      <c r="V25" s="11" t="s">
        <v>34</v>
      </c>
      <c r="W25" s="12" t="s">
        <v>138</v>
      </c>
      <c r="X25" s="13" t="s">
        <v>139</v>
      </c>
    </row>
    <row r="26" ht="18" customHeight="1" spans="1:24">
      <c r="A26" s="11">
        <v>1143016367</v>
      </c>
      <c r="B26" s="11" t="s">
        <v>140</v>
      </c>
      <c r="C26" s="11" t="s">
        <v>26</v>
      </c>
      <c r="D26" s="11" t="s">
        <v>135</v>
      </c>
      <c r="E26" s="11" t="s">
        <v>141</v>
      </c>
      <c r="F26" s="11" t="s">
        <v>29</v>
      </c>
      <c r="G26" s="11" t="s">
        <v>30</v>
      </c>
      <c r="H26" s="11" t="s">
        <v>142</v>
      </c>
      <c r="I26" s="11">
        <f>VLOOKUP(A26,[1]调整情况!$C$4:$AL$76,36,TRUE)</f>
        <v>470</v>
      </c>
      <c r="J26" s="11">
        <f>VLOOKUP(A26,[1]调整情况!$C$4:$AL$76,28,TRUE)</f>
        <v>2700</v>
      </c>
      <c r="K26" s="11">
        <f t="shared" si="0"/>
        <v>90</v>
      </c>
      <c r="L26" s="11">
        <f>VLOOKUP(A26,[1]调整情况!$C$4:$AL$76,2,TRUE)</f>
        <v>2</v>
      </c>
      <c r="M26" s="11">
        <f>VLOOKUP(A26,[1]调整情况!$C$4:$AL$76,25,TRUE)</f>
        <v>3</v>
      </c>
      <c r="N26" s="11">
        <f>VLOOKUP(A26,[1]调整情况!$C$4:$AL$76,20,TRUE)</f>
        <v>2</v>
      </c>
      <c r="O26" s="11">
        <f>VLOOKUP(A26,[1]调整情况!$C$4:$AL$76,22,TRUE)</f>
        <v>1</v>
      </c>
      <c r="P26" s="11">
        <v>400</v>
      </c>
      <c r="Q26" s="11">
        <v>4</v>
      </c>
      <c r="R26" s="11">
        <v>500</v>
      </c>
      <c r="S26" s="11">
        <v>1600</v>
      </c>
      <c r="T26" s="11" t="s">
        <v>32</v>
      </c>
      <c r="U26" s="11" t="s">
        <v>57</v>
      </c>
      <c r="V26" s="11" t="s">
        <v>34</v>
      </c>
      <c r="W26" s="12" t="s">
        <v>142</v>
      </c>
      <c r="X26" s="13" t="s">
        <v>143</v>
      </c>
    </row>
    <row r="27" ht="18" customHeight="1" spans="1:24">
      <c r="A27" s="11">
        <v>1143008046</v>
      </c>
      <c r="B27" s="11" t="s">
        <v>144</v>
      </c>
      <c r="C27" s="11" t="s">
        <v>26</v>
      </c>
      <c r="D27" s="11" t="s">
        <v>145</v>
      </c>
      <c r="E27" s="11" t="s">
        <v>146</v>
      </c>
      <c r="F27" s="11" t="s">
        <v>29</v>
      </c>
      <c r="G27" s="11" t="s">
        <v>45</v>
      </c>
      <c r="H27" s="11" t="s">
        <v>147</v>
      </c>
      <c r="I27" s="11">
        <f>VLOOKUP(A27,[1]调整情况!$C$4:$AL$76,36,TRUE)</f>
        <v>1680</v>
      </c>
      <c r="J27" s="11">
        <f>VLOOKUP(A27,[1]调整情况!$C$4:$AL$76,28,TRUE)</f>
        <v>2480</v>
      </c>
      <c r="K27" s="11">
        <f t="shared" si="0"/>
        <v>140</v>
      </c>
      <c r="L27" s="11">
        <f>VLOOKUP(A27,[1]调整情况!$C$4:$AL$76,2,TRUE)</f>
        <v>3</v>
      </c>
      <c r="M27" s="11">
        <f>VLOOKUP(A27,[1]调整情况!$C$4:$AL$76,25,TRUE)</f>
        <v>10</v>
      </c>
      <c r="N27" s="11">
        <f>VLOOKUP(A27,[1]调整情况!$C$4:$AL$76,20,TRUE)</f>
        <v>6</v>
      </c>
      <c r="O27" s="11">
        <f>VLOOKUP(A27,[1]调整情况!$C$4:$AL$76,22,TRUE)</f>
        <v>3</v>
      </c>
      <c r="P27" s="11">
        <v>400</v>
      </c>
      <c r="Q27" s="11">
        <v>4</v>
      </c>
      <c r="R27" s="11">
        <v>500</v>
      </c>
      <c r="S27" s="11">
        <v>1600</v>
      </c>
      <c r="T27" s="11" t="s">
        <v>32</v>
      </c>
      <c r="U27" s="11" t="s">
        <v>57</v>
      </c>
      <c r="V27" s="11" t="s">
        <v>34</v>
      </c>
      <c r="W27" s="12" t="s">
        <v>148</v>
      </c>
      <c r="X27" s="13" t="s">
        <v>149</v>
      </c>
    </row>
    <row r="28" s="3" customFormat="1" ht="18" customHeight="1" spans="1:24">
      <c r="A28" s="11">
        <v>1143020722</v>
      </c>
      <c r="B28" s="11" t="s">
        <v>150</v>
      </c>
      <c r="C28" s="11" t="s">
        <v>26</v>
      </c>
      <c r="D28" s="11" t="s">
        <v>145</v>
      </c>
      <c r="E28" s="11" t="s">
        <v>151</v>
      </c>
      <c r="F28" s="11" t="s">
        <v>29</v>
      </c>
      <c r="G28" s="11" t="s">
        <v>30</v>
      </c>
      <c r="H28" s="11" t="s">
        <v>152</v>
      </c>
      <c r="I28" s="11">
        <f>VLOOKUP(A28,[1]调整情况!$C$4:$AL$76,36,TRUE)</f>
        <v>1320</v>
      </c>
      <c r="J28" s="11">
        <f>VLOOKUP(A28,[1]调整情况!$C$4:$AL$76,28,TRUE)</f>
        <v>1300</v>
      </c>
      <c r="K28" s="11">
        <f t="shared" si="0"/>
        <v>90</v>
      </c>
      <c r="L28" s="11">
        <f>VLOOKUP(A28,[1]调整情况!$C$4:$AL$76,2,TRUE)</f>
        <v>2</v>
      </c>
      <c r="M28" s="11">
        <f>VLOOKUP(A28,[1]调整情况!$C$4:$AL$76,25,TRUE)</f>
        <v>8</v>
      </c>
      <c r="N28" s="11">
        <f>VLOOKUP(A28,[1]调整情况!$C$4:$AL$76,20,TRUE)</f>
        <v>4</v>
      </c>
      <c r="O28" s="11">
        <f>VLOOKUP(A28,[1]调整情况!$C$4:$AL$76,22,TRUE)</f>
        <v>2</v>
      </c>
      <c r="P28" s="11">
        <v>260</v>
      </c>
      <c r="Q28" s="11">
        <v>4.5</v>
      </c>
      <c r="R28" s="11">
        <v>450</v>
      </c>
      <c r="S28" s="11">
        <v>1170</v>
      </c>
      <c r="T28" s="11" t="s">
        <v>32</v>
      </c>
      <c r="U28" s="11" t="s">
        <v>153</v>
      </c>
      <c r="V28" s="11" t="s">
        <v>34</v>
      </c>
      <c r="W28" s="15" t="s">
        <v>154</v>
      </c>
      <c r="X28" s="15" t="s">
        <v>155</v>
      </c>
    </row>
    <row r="29" ht="18" customHeight="1" spans="1:24">
      <c r="A29" s="11">
        <v>1143021315</v>
      </c>
      <c r="B29" s="11" t="s">
        <v>156</v>
      </c>
      <c r="C29" s="11" t="s">
        <v>26</v>
      </c>
      <c r="D29" s="11" t="s">
        <v>145</v>
      </c>
      <c r="E29" s="11" t="s">
        <v>157</v>
      </c>
      <c r="F29" s="11" t="s">
        <v>29</v>
      </c>
      <c r="G29" s="11" t="s">
        <v>30</v>
      </c>
      <c r="H29" s="11" t="s">
        <v>158</v>
      </c>
      <c r="I29" s="11">
        <f>VLOOKUP(A29,[1]调整情况!$C$4:$AL$76,36,TRUE)</f>
        <v>575</v>
      </c>
      <c r="J29" s="11">
        <f>VLOOKUP(A29,[1]调整情况!$C$4:$AL$76,28,TRUE)</f>
        <v>864</v>
      </c>
      <c r="K29" s="11">
        <f t="shared" si="0"/>
        <v>50</v>
      </c>
      <c r="L29" s="11">
        <f>VLOOKUP(A29,[1]调整情况!$C$4:$AL$76,2,TRUE)</f>
        <v>1</v>
      </c>
      <c r="M29" s="11">
        <f>VLOOKUP(A29,[1]调整情况!$C$4:$AL$76,25,TRUE)</f>
        <v>4</v>
      </c>
      <c r="N29" s="11">
        <f>VLOOKUP(A29,[1]调整情况!$C$4:$AL$76,20,TRUE)</f>
        <v>2</v>
      </c>
      <c r="O29" s="11">
        <f>VLOOKUP(A29,[1]调整情况!$C$4:$AL$76,22,TRUE)</f>
        <v>1</v>
      </c>
      <c r="P29" s="11">
        <v>400</v>
      </c>
      <c r="Q29" s="11">
        <v>4.5</v>
      </c>
      <c r="R29" s="11">
        <v>500</v>
      </c>
      <c r="S29" s="11">
        <v>1800</v>
      </c>
      <c r="T29" s="11" t="s">
        <v>32</v>
      </c>
      <c r="U29" s="11" t="s">
        <v>159</v>
      </c>
      <c r="V29" s="11" t="s">
        <v>34</v>
      </c>
      <c r="W29" s="12" t="s">
        <v>160</v>
      </c>
      <c r="X29" s="13" t="s">
        <v>161</v>
      </c>
    </row>
    <row r="30" s="3" customFormat="1" ht="18" customHeight="1" spans="1:24">
      <c r="A30" s="11">
        <v>1143004326</v>
      </c>
      <c r="B30" s="11" t="s">
        <v>162</v>
      </c>
      <c r="C30" s="11" t="s">
        <v>26</v>
      </c>
      <c r="D30" s="11" t="s">
        <v>163</v>
      </c>
      <c r="E30" s="11" t="s">
        <v>164</v>
      </c>
      <c r="F30" s="11" t="s">
        <v>29</v>
      </c>
      <c r="G30" s="11" t="s">
        <v>45</v>
      </c>
      <c r="H30" s="11" t="s">
        <v>165</v>
      </c>
      <c r="I30" s="11">
        <f>VLOOKUP(A30,[1]调整情况!$C$4:$AL$76,36,TRUE)</f>
        <v>1180</v>
      </c>
      <c r="J30" s="11">
        <f>VLOOKUP(A30,[1]调整情况!$C$4:$AL$76,28,TRUE)</f>
        <v>1000</v>
      </c>
      <c r="K30" s="11">
        <f t="shared" si="0"/>
        <v>140</v>
      </c>
      <c r="L30" s="11">
        <f>VLOOKUP(A30,[1]调整情况!$C$4:$AL$76,2,TRUE)</f>
        <v>3</v>
      </c>
      <c r="M30" s="11">
        <f>VLOOKUP(A30,[1]调整情况!$C$4:$AL$76,25,TRUE)</f>
        <v>12</v>
      </c>
      <c r="N30" s="11">
        <f>VLOOKUP(A30,[1]调整情况!$C$4:$AL$76,20,TRUE)</f>
        <v>6</v>
      </c>
      <c r="O30" s="11">
        <f>VLOOKUP(A30,[1]调整情况!$C$4:$AL$76,22,TRUE)</f>
        <v>3</v>
      </c>
      <c r="P30" s="11">
        <v>260</v>
      </c>
      <c r="Q30" s="11">
        <v>4.62</v>
      </c>
      <c r="R30" s="11">
        <v>500</v>
      </c>
      <c r="S30" s="11">
        <v>1200</v>
      </c>
      <c r="T30" s="11" t="s">
        <v>32</v>
      </c>
      <c r="U30" s="11" t="s">
        <v>166</v>
      </c>
      <c r="V30" s="11" t="s">
        <v>34</v>
      </c>
      <c r="W30" s="15" t="s">
        <v>167</v>
      </c>
      <c r="X30" s="15" t="s">
        <v>168</v>
      </c>
    </row>
    <row r="31" ht="18" customHeight="1" spans="1:24">
      <c r="A31" s="11">
        <v>1143004305</v>
      </c>
      <c r="B31" s="11" t="s">
        <v>169</v>
      </c>
      <c r="C31" s="11" t="s">
        <v>26</v>
      </c>
      <c r="D31" s="11" t="s">
        <v>170</v>
      </c>
      <c r="E31" s="11" t="s">
        <v>171</v>
      </c>
      <c r="F31" s="11" t="s">
        <v>29</v>
      </c>
      <c r="G31" s="11" t="s">
        <v>45</v>
      </c>
      <c r="H31" s="11" t="s">
        <v>172</v>
      </c>
      <c r="I31" s="11">
        <f>VLOOKUP(A31,[1]调整情况!$C$4:$AL$76,36,TRUE)</f>
        <v>1380</v>
      </c>
      <c r="J31" s="11">
        <f>VLOOKUP(A31,[1]调整情况!$C$4:$AL$76,28,TRUE)</f>
        <v>2500</v>
      </c>
      <c r="K31" s="11">
        <f t="shared" si="0"/>
        <v>90</v>
      </c>
      <c r="L31" s="11">
        <f>VLOOKUP(A31,[1]调整情况!$C$4:$AL$76,2,TRUE)</f>
        <v>2</v>
      </c>
      <c r="M31" s="11">
        <f>VLOOKUP(A31,[1]调整情况!$C$4:$AL$76,25,TRUE)</f>
        <v>9</v>
      </c>
      <c r="N31" s="11">
        <f>VLOOKUP(A31,[1]调整情况!$C$4:$AL$76,20,TRUE)</f>
        <v>4</v>
      </c>
      <c r="O31" s="11">
        <f>VLOOKUP(A31,[1]调整情况!$C$4:$AL$76,22,TRUE)</f>
        <v>2</v>
      </c>
      <c r="P31" s="11">
        <v>300</v>
      </c>
      <c r="Q31" s="11">
        <v>4</v>
      </c>
      <c r="R31" s="11">
        <v>500</v>
      </c>
      <c r="S31" s="11">
        <v>1200</v>
      </c>
      <c r="T31" s="11" t="s">
        <v>32</v>
      </c>
      <c r="U31" s="11" t="s">
        <v>173</v>
      </c>
      <c r="V31" s="11" t="s">
        <v>34</v>
      </c>
      <c r="W31" s="12" t="s">
        <v>174</v>
      </c>
      <c r="X31" s="13" t="s">
        <v>175</v>
      </c>
    </row>
    <row r="32" ht="18" customHeight="1" spans="1:24">
      <c r="A32" s="11">
        <v>1143004308</v>
      </c>
      <c r="B32" s="11" t="s">
        <v>176</v>
      </c>
      <c r="C32" s="11" t="s">
        <v>26</v>
      </c>
      <c r="D32" s="11" t="s">
        <v>170</v>
      </c>
      <c r="E32" s="11" t="s">
        <v>177</v>
      </c>
      <c r="F32" s="11" t="s">
        <v>29</v>
      </c>
      <c r="G32" s="11" t="s">
        <v>30</v>
      </c>
      <c r="H32" s="11" t="s">
        <v>178</v>
      </c>
      <c r="I32" s="11">
        <f>VLOOKUP(A32,[1]调整情况!$C$4:$AL$76,36,TRUE)</f>
        <v>520</v>
      </c>
      <c r="J32" s="11">
        <f>VLOOKUP(A32,[1]调整情况!$C$4:$AL$76,28,TRUE)</f>
        <v>2000</v>
      </c>
      <c r="K32" s="11">
        <f t="shared" si="0"/>
        <v>50</v>
      </c>
      <c r="L32" s="11">
        <f>VLOOKUP(A32,[1]调整情况!$C$4:$AL$76,2,TRUE)</f>
        <v>1</v>
      </c>
      <c r="M32" s="11">
        <f>VLOOKUP(A32,[1]调整情况!$C$4:$AL$76,25,TRUE)</f>
        <v>4</v>
      </c>
      <c r="N32" s="11">
        <f>VLOOKUP(A32,[1]调整情况!$C$4:$AL$76,20,TRUE)</f>
        <v>2</v>
      </c>
      <c r="O32" s="11">
        <f>VLOOKUP(A32,[1]调整情况!$C$4:$AL$76,22,TRUE)</f>
        <v>1</v>
      </c>
      <c r="P32" s="11">
        <v>280</v>
      </c>
      <c r="Q32" s="11">
        <v>4</v>
      </c>
      <c r="R32" s="11">
        <v>400</v>
      </c>
      <c r="S32" s="11">
        <v>1120</v>
      </c>
      <c r="T32" s="11" t="s">
        <v>32</v>
      </c>
      <c r="U32" s="11" t="s">
        <v>179</v>
      </c>
      <c r="V32" s="11" t="s">
        <v>34</v>
      </c>
      <c r="W32" s="12" t="s">
        <v>180</v>
      </c>
      <c r="X32" s="13" t="s">
        <v>181</v>
      </c>
    </row>
    <row r="33" s="3" customFormat="1" ht="18" customHeight="1" spans="1:24">
      <c r="A33" s="11">
        <v>1143020873</v>
      </c>
      <c r="B33" s="11" t="s">
        <v>182</v>
      </c>
      <c r="C33" s="11" t="s">
        <v>26</v>
      </c>
      <c r="D33" s="11" t="s">
        <v>170</v>
      </c>
      <c r="E33" s="11" t="s">
        <v>183</v>
      </c>
      <c r="F33" s="11" t="s">
        <v>29</v>
      </c>
      <c r="G33" s="11" t="s">
        <v>30</v>
      </c>
      <c r="H33" s="11" t="s">
        <v>184</v>
      </c>
      <c r="I33" s="11">
        <f>VLOOKUP(A33,[1]调整情况!$C$4:$AL$76,36,TRUE)</f>
        <v>2000</v>
      </c>
      <c r="J33" s="11">
        <f>VLOOKUP(A33,[1]调整情况!$C$4:$AL$76,28,TRUE)</f>
        <v>1820</v>
      </c>
      <c r="K33" s="11">
        <f t="shared" si="0"/>
        <v>140</v>
      </c>
      <c r="L33" s="11">
        <f>VLOOKUP(A33,[1]调整情况!$C$4:$AL$76,2,TRUE)</f>
        <v>3</v>
      </c>
      <c r="M33" s="11">
        <f>VLOOKUP(A33,[1]调整情况!$C$4:$AL$76,25,TRUE)</f>
        <v>13</v>
      </c>
      <c r="N33" s="11">
        <f>VLOOKUP(A33,[1]调整情况!$C$4:$AL$76,20,TRUE)</f>
        <v>6</v>
      </c>
      <c r="O33" s="11">
        <f>VLOOKUP(A33,[1]调整情况!$C$4:$AL$76,22,TRUE)</f>
        <v>3</v>
      </c>
      <c r="P33" s="11">
        <v>350</v>
      </c>
      <c r="Q33" s="11">
        <v>4</v>
      </c>
      <c r="R33" s="11">
        <v>500</v>
      </c>
      <c r="S33" s="11">
        <v>1400</v>
      </c>
      <c r="T33" s="11" t="s">
        <v>32</v>
      </c>
      <c r="U33" s="11" t="s">
        <v>185</v>
      </c>
      <c r="V33" s="11" t="s">
        <v>34</v>
      </c>
      <c r="W33" s="15" t="s">
        <v>184</v>
      </c>
      <c r="X33" s="15" t="s">
        <v>186</v>
      </c>
    </row>
    <row r="34" s="3" customFormat="1" ht="18" customHeight="1" spans="1:24">
      <c r="A34" s="11">
        <v>1143004318</v>
      </c>
      <c r="B34" s="11" t="s">
        <v>187</v>
      </c>
      <c r="C34" s="11" t="s">
        <v>26</v>
      </c>
      <c r="D34" s="11" t="s">
        <v>90</v>
      </c>
      <c r="E34" s="11" t="s">
        <v>188</v>
      </c>
      <c r="F34" s="11" t="s">
        <v>29</v>
      </c>
      <c r="G34" s="11" t="s">
        <v>45</v>
      </c>
      <c r="H34" s="11" t="s">
        <v>189</v>
      </c>
      <c r="I34" s="11">
        <f>VLOOKUP(A34,[1]调整情况!$C$4:$AL$76,36,TRUE)</f>
        <v>2520</v>
      </c>
      <c r="J34" s="11">
        <f>VLOOKUP(A34,[1]调整情况!$C$4:$AL$76,28,TRUE)</f>
        <v>4936.6</v>
      </c>
      <c r="K34" s="11">
        <f t="shared" si="0"/>
        <v>140</v>
      </c>
      <c r="L34" s="11">
        <f>VLOOKUP(A34,[1]调整情况!$C$4:$AL$76,2,TRUE)</f>
        <v>3</v>
      </c>
      <c r="M34" s="11">
        <f>VLOOKUP(A34,[1]调整情况!$C$4:$AL$76,25,TRUE)</f>
        <v>12</v>
      </c>
      <c r="N34" s="11">
        <f>VLOOKUP(A34,[1]调整情况!$C$4:$AL$76,20,TRUE)</f>
        <v>6</v>
      </c>
      <c r="O34" s="11">
        <f>VLOOKUP(A34,[1]调整情况!$C$4:$AL$76,22,TRUE)</f>
        <v>3</v>
      </c>
      <c r="P34" s="11">
        <v>400</v>
      </c>
      <c r="Q34" s="11">
        <v>4</v>
      </c>
      <c r="R34" s="11">
        <v>500</v>
      </c>
      <c r="S34" s="11">
        <v>1600</v>
      </c>
      <c r="T34" s="11" t="s">
        <v>32</v>
      </c>
      <c r="U34" s="11" t="s">
        <v>57</v>
      </c>
      <c r="V34" s="11" t="s">
        <v>34</v>
      </c>
      <c r="W34" s="15" t="s">
        <v>189</v>
      </c>
      <c r="X34" s="15" t="s">
        <v>190</v>
      </c>
    </row>
    <row r="35" ht="18" customHeight="1" spans="1:24">
      <c r="A35" s="11">
        <v>1143021317</v>
      </c>
      <c r="B35" s="11" t="s">
        <v>191</v>
      </c>
      <c r="C35" s="11" t="s">
        <v>26</v>
      </c>
      <c r="D35" s="11" t="s">
        <v>90</v>
      </c>
      <c r="E35" s="11" t="s">
        <v>192</v>
      </c>
      <c r="F35" s="11" t="s">
        <v>29</v>
      </c>
      <c r="G35" s="11" t="s">
        <v>30</v>
      </c>
      <c r="H35" s="11" t="s">
        <v>193</v>
      </c>
      <c r="I35" s="11">
        <f>VLOOKUP(A35,[1]调整情况!$C$4:$AL$76,36,TRUE)</f>
        <v>1110</v>
      </c>
      <c r="J35" s="11">
        <f>VLOOKUP(A35,[1]调整情况!$C$4:$AL$76,28,TRUE)</f>
        <v>2000</v>
      </c>
      <c r="K35" s="11">
        <f t="shared" si="0"/>
        <v>180</v>
      </c>
      <c r="L35" s="11">
        <f>VLOOKUP(A35,[1]调整情况!$C$4:$AL$76,2,TRUE)</f>
        <v>4</v>
      </c>
      <c r="M35" s="11">
        <f>VLOOKUP(A35,[1]调整情况!$C$4:$AL$76,25,TRUE)</f>
        <v>13</v>
      </c>
      <c r="N35" s="11">
        <f>VLOOKUP(A35,[1]调整情况!$C$4:$AL$76,20,TRUE)</f>
        <v>8</v>
      </c>
      <c r="O35" s="11">
        <f>VLOOKUP(A35,[1]调整情况!$C$4:$AL$76,22,TRUE)</f>
        <v>4</v>
      </c>
      <c r="P35" s="11">
        <v>260</v>
      </c>
      <c r="Q35" s="11">
        <v>4</v>
      </c>
      <c r="R35" s="11">
        <v>500</v>
      </c>
      <c r="S35" s="11">
        <v>1040</v>
      </c>
      <c r="T35" s="11" t="s">
        <v>32</v>
      </c>
      <c r="U35" s="11" t="s">
        <v>194</v>
      </c>
      <c r="V35" s="11" t="s">
        <v>34</v>
      </c>
      <c r="W35" s="12" t="s">
        <v>193</v>
      </c>
      <c r="X35" s="13" t="s">
        <v>195</v>
      </c>
    </row>
    <row r="36" ht="18" customHeight="1" spans="1:24">
      <c r="A36" s="11">
        <v>1143004316</v>
      </c>
      <c r="B36" s="11" t="s">
        <v>196</v>
      </c>
      <c r="C36" s="11" t="s">
        <v>26</v>
      </c>
      <c r="D36" s="11" t="s">
        <v>98</v>
      </c>
      <c r="E36" s="11" t="s">
        <v>197</v>
      </c>
      <c r="F36" s="11" t="s">
        <v>29</v>
      </c>
      <c r="G36" s="11" t="s">
        <v>45</v>
      </c>
      <c r="H36" s="11" t="s">
        <v>198</v>
      </c>
      <c r="I36" s="11">
        <f>VLOOKUP(A36,[1]调整情况!$C$4:$AL$76,36,TRUE)</f>
        <v>3695.99</v>
      </c>
      <c r="J36" s="11">
        <f>VLOOKUP(A36,[1]调整情况!$C$4:$AL$76,28,TRUE)</f>
        <v>3680.6</v>
      </c>
      <c r="K36" s="11">
        <f t="shared" ref="K36:K75" si="1">ROUNDUP(L36*30*1.5,-1)</f>
        <v>180</v>
      </c>
      <c r="L36" s="11">
        <f>VLOOKUP(A36,[1]调整情况!$C$4:$AL$76,2,TRUE)</f>
        <v>4</v>
      </c>
      <c r="M36" s="11">
        <f>VLOOKUP(A36,[1]调整情况!$C$4:$AL$76,25,TRUE)</f>
        <v>15</v>
      </c>
      <c r="N36" s="11">
        <f>VLOOKUP(A36,[1]调整情况!$C$4:$AL$76,20,TRUE)</f>
        <v>8</v>
      </c>
      <c r="O36" s="11">
        <f>VLOOKUP(A36,[1]调整情况!$C$4:$AL$76,22,TRUE)</f>
        <v>4</v>
      </c>
      <c r="P36" s="11">
        <v>500</v>
      </c>
      <c r="Q36" s="11">
        <v>4</v>
      </c>
      <c r="R36" s="11">
        <v>700</v>
      </c>
      <c r="S36" s="11">
        <v>2000</v>
      </c>
      <c r="T36" s="11" t="s">
        <v>32</v>
      </c>
      <c r="U36" s="11" t="s">
        <v>199</v>
      </c>
      <c r="V36" s="11" t="s">
        <v>34</v>
      </c>
      <c r="W36" s="12" t="s">
        <v>200</v>
      </c>
      <c r="X36" s="13" t="s">
        <v>201</v>
      </c>
    </row>
    <row r="37" s="4" customFormat="1" ht="18" customHeight="1" spans="1:24">
      <c r="A37" s="11">
        <v>1143004328</v>
      </c>
      <c r="B37" s="11" t="s">
        <v>202</v>
      </c>
      <c r="C37" s="11" t="s">
        <v>26</v>
      </c>
      <c r="D37" s="11" t="s">
        <v>94</v>
      </c>
      <c r="E37" s="11" t="s">
        <v>203</v>
      </c>
      <c r="F37" s="11" t="s">
        <v>29</v>
      </c>
      <c r="G37" s="11" t="s">
        <v>45</v>
      </c>
      <c r="H37" s="11" t="s">
        <v>204</v>
      </c>
      <c r="I37" s="11">
        <f>VLOOKUP(A37,[1]调整情况!$C$4:$AL$76,36,TRUE)</f>
        <v>1888</v>
      </c>
      <c r="J37" s="11">
        <f>VLOOKUP(A37,[1]调整情况!$C$4:$AL$76,28,TRUE)</f>
        <v>6000</v>
      </c>
      <c r="K37" s="11">
        <f t="shared" si="1"/>
        <v>140</v>
      </c>
      <c r="L37" s="11">
        <f>VLOOKUP(A37,[1]调整情况!$C$4:$AL$76,2,TRUE)</f>
        <v>3</v>
      </c>
      <c r="M37" s="11">
        <f>VLOOKUP(A37,[1]调整情况!$C$4:$AL$76,25,TRUE)</f>
        <v>13</v>
      </c>
      <c r="N37" s="11">
        <f>VLOOKUP(A37,[1]调整情况!$C$4:$AL$76,20,TRUE)</f>
        <v>6</v>
      </c>
      <c r="O37" s="11">
        <f>VLOOKUP(A37,[1]调整情况!$C$4:$AL$76,22,TRUE)</f>
        <v>3</v>
      </c>
      <c r="P37" s="11">
        <v>300</v>
      </c>
      <c r="Q37" s="11">
        <v>4</v>
      </c>
      <c r="R37" s="11">
        <v>500</v>
      </c>
      <c r="S37" s="11">
        <v>1200</v>
      </c>
      <c r="T37" s="11" t="s">
        <v>32</v>
      </c>
      <c r="U37" s="11" t="s">
        <v>173</v>
      </c>
      <c r="V37" s="11" t="s">
        <v>34</v>
      </c>
      <c r="W37" s="16" t="s">
        <v>205</v>
      </c>
      <c r="X37" s="13" t="s">
        <v>206</v>
      </c>
    </row>
    <row r="38" ht="18" customHeight="1" spans="1:24">
      <c r="A38" s="11">
        <v>1143004294</v>
      </c>
      <c r="B38" s="11" t="s">
        <v>207</v>
      </c>
      <c r="C38" s="11" t="s">
        <v>26</v>
      </c>
      <c r="D38" s="11" t="s">
        <v>208</v>
      </c>
      <c r="E38" s="11" t="s">
        <v>209</v>
      </c>
      <c r="F38" s="11" t="s">
        <v>29</v>
      </c>
      <c r="G38" s="11" t="s">
        <v>45</v>
      </c>
      <c r="H38" s="11" t="s">
        <v>210</v>
      </c>
      <c r="I38" s="11">
        <f>VLOOKUP(A38,[1]调整情况!$C$4:$AL$76,36,TRUE)</f>
        <v>1680</v>
      </c>
      <c r="J38" s="11">
        <f>VLOOKUP(A38,[1]调整情况!$C$4:$AL$76,28,TRUE)</f>
        <v>3460</v>
      </c>
      <c r="K38" s="11">
        <f t="shared" si="1"/>
        <v>230</v>
      </c>
      <c r="L38" s="11">
        <f>VLOOKUP(A38,[1]调整情况!$C$4:$AL$76,2,TRUE)</f>
        <v>5</v>
      </c>
      <c r="M38" s="11">
        <f>VLOOKUP(A38,[1]调整情况!$C$4:$AL$76,25,TRUE)</f>
        <v>20</v>
      </c>
      <c r="N38" s="11">
        <f>VLOOKUP(A38,[1]调整情况!$C$4:$AL$76,20,TRUE)</f>
        <v>10</v>
      </c>
      <c r="O38" s="11">
        <f>VLOOKUP(A38,[1]调整情况!$C$4:$AL$76,22,TRUE)</f>
        <v>5</v>
      </c>
      <c r="P38" s="11">
        <v>400</v>
      </c>
      <c r="Q38" s="11">
        <v>4</v>
      </c>
      <c r="R38" s="11">
        <v>500</v>
      </c>
      <c r="S38" s="11">
        <v>1600</v>
      </c>
      <c r="T38" s="11" t="s">
        <v>32</v>
      </c>
      <c r="U38" s="11" t="s">
        <v>57</v>
      </c>
      <c r="V38" s="11" t="s">
        <v>34</v>
      </c>
      <c r="W38" s="12" t="s">
        <v>210</v>
      </c>
      <c r="X38" s="13" t="s">
        <v>211</v>
      </c>
    </row>
    <row r="39" ht="18" customHeight="1" spans="1:24">
      <c r="A39" s="11">
        <v>1143004296</v>
      </c>
      <c r="B39" s="11" t="s">
        <v>212</v>
      </c>
      <c r="C39" s="11" t="s">
        <v>26</v>
      </c>
      <c r="D39" s="11" t="s">
        <v>208</v>
      </c>
      <c r="E39" s="11" t="s">
        <v>213</v>
      </c>
      <c r="F39" s="11" t="s">
        <v>29</v>
      </c>
      <c r="G39" s="11" t="s">
        <v>30</v>
      </c>
      <c r="H39" s="11" t="s">
        <v>214</v>
      </c>
      <c r="I39" s="11">
        <f>VLOOKUP(A39,[1]调整情况!$C$4:$AL$76,36,TRUE)</f>
        <v>1000</v>
      </c>
      <c r="J39" s="11">
        <f>VLOOKUP(A39,[1]调整情况!$C$4:$AL$76,28,TRUE)</f>
        <v>8500</v>
      </c>
      <c r="K39" s="11">
        <f t="shared" si="1"/>
        <v>90</v>
      </c>
      <c r="L39" s="11">
        <f>VLOOKUP(A39,[1]调整情况!$C$4:$AL$76,2,TRUE)</f>
        <v>2</v>
      </c>
      <c r="M39" s="11">
        <f>VLOOKUP(A39,[1]调整情况!$C$4:$AL$76,25,TRUE)</f>
        <v>8</v>
      </c>
      <c r="N39" s="11">
        <f>VLOOKUP(A39,[1]调整情况!$C$4:$AL$76,20,TRUE)</f>
        <v>4</v>
      </c>
      <c r="O39" s="11">
        <f>VLOOKUP(A39,[1]调整情况!$C$4:$AL$76,22,TRUE)</f>
        <v>2</v>
      </c>
      <c r="P39" s="11">
        <v>400</v>
      </c>
      <c r="Q39" s="11">
        <v>4</v>
      </c>
      <c r="R39" s="11">
        <v>0</v>
      </c>
      <c r="S39" s="11">
        <v>1600</v>
      </c>
      <c r="T39" s="11" t="s">
        <v>32</v>
      </c>
      <c r="U39" s="11" t="s">
        <v>215</v>
      </c>
      <c r="V39" s="11" t="s">
        <v>34</v>
      </c>
      <c r="W39" s="12" t="s">
        <v>216</v>
      </c>
      <c r="X39" s="13" t="s">
        <v>217</v>
      </c>
    </row>
    <row r="40" ht="18" customHeight="1" spans="1:24">
      <c r="A40" s="11">
        <v>1143004293</v>
      </c>
      <c r="B40" s="11" t="s">
        <v>218</v>
      </c>
      <c r="C40" s="11" t="s">
        <v>26</v>
      </c>
      <c r="D40" s="11" t="s">
        <v>219</v>
      </c>
      <c r="E40" s="11" t="s">
        <v>220</v>
      </c>
      <c r="F40" s="11" t="s">
        <v>29</v>
      </c>
      <c r="G40" s="11" t="s">
        <v>45</v>
      </c>
      <c r="H40" s="11" t="s">
        <v>221</v>
      </c>
      <c r="I40" s="11">
        <f>VLOOKUP(A40,[1]调整情况!$C$4:$AL$76,36,TRUE)</f>
        <v>1191</v>
      </c>
      <c r="J40" s="11">
        <f>VLOOKUP(A40,[1]调整情况!$C$4:$AL$76,28,TRUE)</f>
        <v>800</v>
      </c>
      <c r="K40" s="11">
        <f t="shared" si="1"/>
        <v>140</v>
      </c>
      <c r="L40" s="11">
        <f>VLOOKUP(A40,[1]调整情况!$C$4:$AL$76,2,TRUE)</f>
        <v>3</v>
      </c>
      <c r="M40" s="11">
        <f>VLOOKUP(A40,[1]调整情况!$C$4:$AL$76,25,TRUE)</f>
        <v>13</v>
      </c>
      <c r="N40" s="11">
        <f>VLOOKUP(A40,[1]调整情况!$C$4:$AL$76,20,TRUE)</f>
        <v>6</v>
      </c>
      <c r="O40" s="11">
        <f>VLOOKUP(A40,[1]调整情况!$C$4:$AL$76,22,TRUE)</f>
        <v>3</v>
      </c>
      <c r="P40" s="11">
        <v>300</v>
      </c>
      <c r="Q40" s="11">
        <v>4</v>
      </c>
      <c r="R40" s="11">
        <v>750</v>
      </c>
      <c r="S40" s="11">
        <v>1200</v>
      </c>
      <c r="T40" s="11" t="s">
        <v>32</v>
      </c>
      <c r="U40" s="11" t="s">
        <v>222</v>
      </c>
      <c r="V40" s="11" t="s">
        <v>34</v>
      </c>
      <c r="W40" s="12" t="s">
        <v>223</v>
      </c>
      <c r="X40" s="13" t="s">
        <v>224</v>
      </c>
    </row>
    <row r="41" s="2" customFormat="1" ht="18" customHeight="1" spans="1:24">
      <c r="A41" s="11">
        <v>1143004322</v>
      </c>
      <c r="B41" s="11" t="s">
        <v>225</v>
      </c>
      <c r="C41" s="11" t="s">
        <v>26</v>
      </c>
      <c r="D41" s="11" t="s">
        <v>226</v>
      </c>
      <c r="E41" s="11" t="s">
        <v>227</v>
      </c>
      <c r="F41" s="11" t="s">
        <v>29</v>
      </c>
      <c r="G41" s="11" t="s">
        <v>45</v>
      </c>
      <c r="H41" s="11" t="s">
        <v>228</v>
      </c>
      <c r="I41" s="11">
        <f>VLOOKUP(A41,[1]调整情况!$C$4:$AL$76,36,TRUE)</f>
        <v>2035</v>
      </c>
      <c r="J41" s="11">
        <f>VLOOKUP(A41,[1]调整情况!$C$4:$AL$76,28,TRUE)</f>
        <v>2450</v>
      </c>
      <c r="K41" s="11">
        <f t="shared" si="1"/>
        <v>230</v>
      </c>
      <c r="L41" s="11">
        <f>VLOOKUP(A41,[1]调整情况!$C$4:$AL$76,2,TRUE)</f>
        <v>5</v>
      </c>
      <c r="M41" s="11">
        <f>VLOOKUP(A41,[1]调整情况!$C$4:$AL$76,25,TRUE)</f>
        <v>22</v>
      </c>
      <c r="N41" s="11">
        <f>VLOOKUP(A41,[1]调整情况!$C$4:$AL$76,20,TRUE)</f>
        <v>12</v>
      </c>
      <c r="O41" s="11">
        <f>VLOOKUP(A41,[1]调整情况!$C$4:$AL$76,22,TRUE)</f>
        <v>5</v>
      </c>
      <c r="P41" s="11">
        <v>400</v>
      </c>
      <c r="Q41" s="11">
        <v>4</v>
      </c>
      <c r="R41" s="11">
        <v>450</v>
      </c>
      <c r="S41" s="11">
        <v>1600</v>
      </c>
      <c r="T41" s="11" t="s">
        <v>32</v>
      </c>
      <c r="U41" s="11" t="s">
        <v>229</v>
      </c>
      <c r="V41" s="11" t="s">
        <v>34</v>
      </c>
      <c r="W41" s="14" t="s">
        <v>230</v>
      </c>
      <c r="X41" s="15" t="s">
        <v>231</v>
      </c>
    </row>
    <row r="42" ht="18" customHeight="1" spans="1:24">
      <c r="A42" s="11">
        <v>1143004273</v>
      </c>
      <c r="B42" s="11" t="s">
        <v>232</v>
      </c>
      <c r="C42" s="11" t="s">
        <v>26</v>
      </c>
      <c r="D42" s="11" t="s">
        <v>233</v>
      </c>
      <c r="E42" s="11" t="s">
        <v>234</v>
      </c>
      <c r="F42" s="11" t="s">
        <v>29</v>
      </c>
      <c r="G42" s="11" t="s">
        <v>45</v>
      </c>
      <c r="H42" s="11" t="s">
        <v>235</v>
      </c>
      <c r="I42" s="11">
        <f>VLOOKUP(A42,[1]调整情况!$C$4:$AL$76,36,TRUE)</f>
        <v>2210</v>
      </c>
      <c r="J42" s="11">
        <f>VLOOKUP(A42,[1]调整情况!$C$4:$AL$76,28,TRUE)</f>
        <v>9989.1</v>
      </c>
      <c r="K42" s="11">
        <f t="shared" si="1"/>
        <v>140</v>
      </c>
      <c r="L42" s="11">
        <f>VLOOKUP(A42,[1]调整情况!$C$4:$AL$76,2,TRUE)</f>
        <v>3</v>
      </c>
      <c r="M42" s="11">
        <f>VLOOKUP(A42,[1]调整情况!$C$4:$AL$76,25,TRUE)</f>
        <v>13</v>
      </c>
      <c r="N42" s="11">
        <f>VLOOKUP(A42,[1]调整情况!$C$4:$AL$76,20,TRUE)</f>
        <v>7</v>
      </c>
      <c r="O42" s="11">
        <f>VLOOKUP(A42,[1]调整情况!$C$4:$AL$76,22,TRUE)</f>
        <v>3</v>
      </c>
      <c r="P42" s="11">
        <v>400</v>
      </c>
      <c r="Q42" s="11">
        <v>4</v>
      </c>
      <c r="R42" s="11">
        <v>400</v>
      </c>
      <c r="S42" s="11">
        <v>1600</v>
      </c>
      <c r="T42" s="11" t="s">
        <v>32</v>
      </c>
      <c r="U42" s="11" t="s">
        <v>111</v>
      </c>
      <c r="V42" s="11" t="s">
        <v>34</v>
      </c>
      <c r="W42" s="12" t="s">
        <v>235</v>
      </c>
      <c r="X42" s="13" t="s">
        <v>236</v>
      </c>
    </row>
    <row r="43" ht="18" customHeight="1" spans="1:24">
      <c r="A43" s="11">
        <v>1143004276</v>
      </c>
      <c r="B43" s="11" t="s">
        <v>237</v>
      </c>
      <c r="C43" s="11" t="s">
        <v>26</v>
      </c>
      <c r="D43" s="11" t="s">
        <v>233</v>
      </c>
      <c r="E43" s="11" t="s">
        <v>238</v>
      </c>
      <c r="F43" s="11" t="s">
        <v>29</v>
      </c>
      <c r="G43" s="11" t="s">
        <v>30</v>
      </c>
      <c r="H43" s="11" t="s">
        <v>239</v>
      </c>
      <c r="I43" s="11">
        <f>VLOOKUP(A43,[1]调整情况!$C$4:$AL$76,36,TRUE)</f>
        <v>864</v>
      </c>
      <c r="J43" s="11">
        <f>VLOOKUP(A43,[1]调整情况!$C$4:$AL$76,28,TRUE)</f>
        <v>1500</v>
      </c>
      <c r="K43" s="11">
        <f t="shared" si="1"/>
        <v>140</v>
      </c>
      <c r="L43" s="11">
        <f>VLOOKUP(A43,[1]调整情况!$C$4:$AL$76,2,TRUE)</f>
        <v>3</v>
      </c>
      <c r="M43" s="11">
        <f>VLOOKUP(A43,[1]调整情况!$C$4:$AL$76,25,TRUE)</f>
        <v>11</v>
      </c>
      <c r="N43" s="11">
        <f>VLOOKUP(A43,[1]调整情况!$C$4:$AL$76,20,TRUE)</f>
        <v>6</v>
      </c>
      <c r="O43" s="11">
        <f>VLOOKUP(A43,[1]调整情况!$C$4:$AL$76,22,TRUE)</f>
        <v>3</v>
      </c>
      <c r="P43" s="11">
        <v>400</v>
      </c>
      <c r="Q43" s="11">
        <v>4</v>
      </c>
      <c r="R43" s="11">
        <v>500</v>
      </c>
      <c r="S43" s="11">
        <v>1600</v>
      </c>
      <c r="T43" s="11" t="s">
        <v>32</v>
      </c>
      <c r="U43" s="11" t="s">
        <v>57</v>
      </c>
      <c r="V43" s="11" t="s">
        <v>34</v>
      </c>
      <c r="W43" s="12" t="s">
        <v>240</v>
      </c>
      <c r="X43" s="13" t="s">
        <v>241</v>
      </c>
    </row>
    <row r="44" s="4" customFormat="1" ht="18" customHeight="1" spans="1:24">
      <c r="A44" s="11">
        <v>1143009409</v>
      </c>
      <c r="B44" s="11" t="s">
        <v>242</v>
      </c>
      <c r="C44" s="11" t="s">
        <v>26</v>
      </c>
      <c r="D44" s="11" t="s">
        <v>145</v>
      </c>
      <c r="E44" s="11" t="s">
        <v>243</v>
      </c>
      <c r="F44" s="11" t="s">
        <v>29</v>
      </c>
      <c r="G44" s="11" t="s">
        <v>244</v>
      </c>
      <c r="H44" s="11" t="s">
        <v>245</v>
      </c>
      <c r="I44" s="11">
        <f>VLOOKUP(A44,[1]调整情况!$C$4:$AL$76,36,TRUE)</f>
        <v>482</v>
      </c>
      <c r="J44" s="11">
        <f>VLOOKUP(A44,[1]调整情况!$C$4:$AL$76,28,TRUE)</f>
        <v>280</v>
      </c>
      <c r="K44" s="11">
        <f t="shared" si="1"/>
        <v>50</v>
      </c>
      <c r="L44" s="11">
        <f>VLOOKUP(A44,[1]调整情况!$C$4:$AL$76,2,TRUE)</f>
        <v>1</v>
      </c>
      <c r="M44" s="11">
        <f>VLOOKUP(A44,[1]调整情况!$C$4:$AL$76,25,TRUE)</f>
        <v>2</v>
      </c>
      <c r="N44" s="11">
        <f>VLOOKUP(A44,[1]调整情况!$C$4:$AL$76,20,TRUE)</f>
        <v>1</v>
      </c>
      <c r="O44" s="11">
        <f>VLOOKUP(A44,[1]调整情况!$C$4:$AL$76,22,TRUE)</f>
        <v>1</v>
      </c>
      <c r="P44" s="11">
        <v>260</v>
      </c>
      <c r="Q44" s="11">
        <v>4</v>
      </c>
      <c r="R44" s="11">
        <v>0</v>
      </c>
      <c r="S44" s="11">
        <v>1040</v>
      </c>
      <c r="T44" s="11" t="s">
        <v>32</v>
      </c>
      <c r="U44" s="11" t="s">
        <v>246</v>
      </c>
      <c r="V44" s="11" t="s">
        <v>34</v>
      </c>
      <c r="W44" s="16" t="s">
        <v>245</v>
      </c>
      <c r="X44" s="13" t="s">
        <v>247</v>
      </c>
    </row>
    <row r="45" ht="18" customHeight="1" spans="1:24">
      <c r="A45" s="11">
        <v>1143004309</v>
      </c>
      <c r="B45" s="11" t="s">
        <v>248</v>
      </c>
      <c r="C45" s="11" t="s">
        <v>26</v>
      </c>
      <c r="D45" s="11" t="s">
        <v>170</v>
      </c>
      <c r="E45" s="11" t="s">
        <v>249</v>
      </c>
      <c r="F45" s="11" t="s">
        <v>29</v>
      </c>
      <c r="G45" s="11" t="s">
        <v>30</v>
      </c>
      <c r="H45" s="11" t="s">
        <v>250</v>
      </c>
      <c r="I45" s="11">
        <f>VLOOKUP(A45,[1]调整情况!$C$4:$AL$76,36,TRUE)</f>
        <v>760</v>
      </c>
      <c r="J45" s="11">
        <f>VLOOKUP(A45,[1]调整情况!$C$4:$AL$76,28,TRUE)</f>
        <v>600</v>
      </c>
      <c r="K45" s="11">
        <f t="shared" si="1"/>
        <v>50</v>
      </c>
      <c r="L45" s="11">
        <f>VLOOKUP(A45,[1]调整情况!$C$4:$AL$76,2,TRUE)</f>
        <v>1</v>
      </c>
      <c r="M45" s="11">
        <f>VLOOKUP(A45,[1]调整情况!$C$4:$AL$76,25,TRUE)</f>
        <v>4</v>
      </c>
      <c r="N45" s="11">
        <f>VLOOKUP(A45,[1]调整情况!$C$4:$AL$76,20,TRUE)</f>
        <v>2</v>
      </c>
      <c r="O45" s="11">
        <f>VLOOKUP(A45,[1]调整情况!$C$4:$AL$76,22,TRUE)</f>
        <v>1</v>
      </c>
      <c r="P45" s="11">
        <v>400</v>
      </c>
      <c r="Q45" s="11">
        <v>4</v>
      </c>
      <c r="R45" s="11">
        <v>400</v>
      </c>
      <c r="S45" s="11">
        <v>1600</v>
      </c>
      <c r="T45" s="11" t="s">
        <v>32</v>
      </c>
      <c r="U45" s="11" t="s">
        <v>111</v>
      </c>
      <c r="V45" s="11" t="s">
        <v>34</v>
      </c>
      <c r="W45" s="12" t="s">
        <v>250</v>
      </c>
      <c r="X45" s="13" t="s">
        <v>251</v>
      </c>
    </row>
    <row r="46" s="3" customFormat="1" ht="18" customHeight="1" spans="1:24">
      <c r="A46" s="11">
        <v>1143004323</v>
      </c>
      <c r="B46" s="11" t="s">
        <v>252</v>
      </c>
      <c r="C46" s="11" t="s">
        <v>26</v>
      </c>
      <c r="D46" s="11" t="s">
        <v>226</v>
      </c>
      <c r="E46" s="11" t="s">
        <v>253</v>
      </c>
      <c r="F46" s="11" t="s">
        <v>29</v>
      </c>
      <c r="G46" s="11" t="s">
        <v>30</v>
      </c>
      <c r="H46" s="11" t="s">
        <v>254</v>
      </c>
      <c r="I46" s="11">
        <f>VLOOKUP(A46,[1]调整情况!$C$4:$AL$76,36,TRUE)</f>
        <v>758</v>
      </c>
      <c r="J46" s="11">
        <f>VLOOKUP(A46,[1]调整情况!$C$4:$AL$76,28,TRUE)</f>
        <v>2851</v>
      </c>
      <c r="K46" s="11">
        <f t="shared" si="1"/>
        <v>140</v>
      </c>
      <c r="L46" s="11">
        <f>VLOOKUP(A46,[1]调整情况!$C$4:$AL$76,2,TRUE)</f>
        <v>3</v>
      </c>
      <c r="M46" s="11">
        <f>VLOOKUP(A46,[1]调整情况!$C$4:$AL$76,25,TRUE)</f>
        <v>10</v>
      </c>
      <c r="N46" s="11">
        <f>VLOOKUP(A46,[1]调整情况!$C$4:$AL$76,20,TRUE)</f>
        <v>6</v>
      </c>
      <c r="O46" s="11">
        <f>VLOOKUP(A46,[1]调整情况!$C$4:$AL$76,22,TRUE)</f>
        <v>3</v>
      </c>
      <c r="P46" s="11">
        <v>400</v>
      </c>
      <c r="Q46" s="11">
        <v>4</v>
      </c>
      <c r="R46" s="11">
        <v>500</v>
      </c>
      <c r="S46" s="11">
        <v>1600</v>
      </c>
      <c r="T46" s="11" t="s">
        <v>32</v>
      </c>
      <c r="U46" s="11" t="s">
        <v>57</v>
      </c>
      <c r="V46" s="11" t="s">
        <v>34</v>
      </c>
      <c r="W46" s="15" t="s">
        <v>255</v>
      </c>
      <c r="X46" s="15" t="s">
        <v>256</v>
      </c>
    </row>
    <row r="47" ht="18" customHeight="1" spans="1:24">
      <c r="A47" s="11">
        <v>1143003681</v>
      </c>
      <c r="B47" s="11" t="s">
        <v>257</v>
      </c>
      <c r="C47" s="11" t="s">
        <v>258</v>
      </c>
      <c r="D47" s="11" t="s">
        <v>27</v>
      </c>
      <c r="E47" s="11" t="s">
        <v>259</v>
      </c>
      <c r="F47" s="11" t="s">
        <v>260</v>
      </c>
      <c r="G47" s="11" t="s">
        <v>261</v>
      </c>
      <c r="H47" s="11" t="s">
        <v>262</v>
      </c>
      <c r="I47" s="11">
        <f>VLOOKUP(A47,[1]调整情况!$C$4:$AL$76,36,TRUE)</f>
        <v>915</v>
      </c>
      <c r="J47" s="11">
        <f>VLOOKUP(A47,[1]调整情况!$C$4:$AL$76,28,TRUE)</f>
        <v>1000</v>
      </c>
      <c r="K47" s="11">
        <f t="shared" si="1"/>
        <v>140</v>
      </c>
      <c r="L47" s="11">
        <f>VLOOKUP(A47,[1]调整情况!$C$4:$AL$76,2,TRUE)</f>
        <v>3</v>
      </c>
      <c r="M47" s="11">
        <f>VLOOKUP(A47,[1]调整情况!$C$4:$AL$76,25,TRUE)</f>
        <v>13</v>
      </c>
      <c r="N47" s="11">
        <f>VLOOKUP(A47,[1]调整情况!$C$4:$AL$76,20,TRUE)</f>
        <v>6</v>
      </c>
      <c r="O47" s="11">
        <f>VLOOKUP(A47,[1]调整情况!$C$4:$AL$76,22,TRUE)</f>
        <v>4</v>
      </c>
      <c r="P47" s="11">
        <v>360</v>
      </c>
      <c r="Q47" s="11">
        <v>4</v>
      </c>
      <c r="R47" s="11">
        <v>800</v>
      </c>
      <c r="S47" s="11">
        <v>1440</v>
      </c>
      <c r="T47" s="11" t="s">
        <v>32</v>
      </c>
      <c r="U47" s="11" t="s">
        <v>263</v>
      </c>
      <c r="V47" s="11" t="s">
        <v>34</v>
      </c>
      <c r="W47" s="12" t="s">
        <v>262</v>
      </c>
      <c r="X47" s="13" t="s">
        <v>264</v>
      </c>
    </row>
    <row r="48" ht="18" customHeight="1" spans="1:24">
      <c r="A48" s="11">
        <v>1143004282</v>
      </c>
      <c r="B48" s="11" t="s">
        <v>265</v>
      </c>
      <c r="C48" s="11" t="s">
        <v>258</v>
      </c>
      <c r="D48" s="11" t="s">
        <v>27</v>
      </c>
      <c r="E48" s="11" t="s">
        <v>266</v>
      </c>
      <c r="F48" s="11" t="s">
        <v>267</v>
      </c>
      <c r="G48" s="11" t="s">
        <v>268</v>
      </c>
      <c r="H48" s="11" t="s">
        <v>269</v>
      </c>
      <c r="I48" s="11">
        <f>VLOOKUP(A48,[1]调整情况!$C$4:$AL$76,36,TRUE)</f>
        <v>1000</v>
      </c>
      <c r="J48" s="11">
        <f>VLOOKUP(A48,[1]调整情况!$C$4:$AL$76,28,TRUE)</f>
        <v>800</v>
      </c>
      <c r="K48" s="11">
        <f t="shared" si="1"/>
        <v>180</v>
      </c>
      <c r="L48" s="11">
        <f>VLOOKUP(A48,[1]调整情况!$C$4:$AL$76,2,TRUE)</f>
        <v>4</v>
      </c>
      <c r="M48" s="11">
        <f>VLOOKUP(A48,[1]调整情况!$C$4:$AL$76,25,TRUE)</f>
        <v>14</v>
      </c>
      <c r="N48" s="11">
        <f>VLOOKUP(A48,[1]调整情况!$C$4:$AL$76,20,TRUE)</f>
        <v>8</v>
      </c>
      <c r="O48" s="11">
        <f>VLOOKUP(A48,[1]调整情况!$C$4:$AL$76,22,TRUE)</f>
        <v>4</v>
      </c>
      <c r="P48" s="11">
        <v>500</v>
      </c>
      <c r="Q48" s="11">
        <v>4</v>
      </c>
      <c r="R48" s="11">
        <v>600</v>
      </c>
      <c r="S48" s="11">
        <v>2000</v>
      </c>
      <c r="T48" s="11" t="s">
        <v>32</v>
      </c>
      <c r="U48" s="11" t="s">
        <v>270</v>
      </c>
      <c r="V48" s="11" t="s">
        <v>34</v>
      </c>
      <c r="W48" s="12" t="s">
        <v>269</v>
      </c>
      <c r="X48" s="13" t="s">
        <v>271</v>
      </c>
    </row>
    <row r="49" s="4" customFormat="1" ht="18" customHeight="1" spans="1:24">
      <c r="A49" s="11">
        <v>1143008703</v>
      </c>
      <c r="B49" s="11" t="s">
        <v>272</v>
      </c>
      <c r="C49" s="11" t="s">
        <v>258</v>
      </c>
      <c r="D49" s="11" t="s">
        <v>27</v>
      </c>
      <c r="E49" s="11" t="s">
        <v>273</v>
      </c>
      <c r="F49" s="11" t="s">
        <v>274</v>
      </c>
      <c r="G49" s="11" t="s">
        <v>268</v>
      </c>
      <c r="H49" s="11" t="s">
        <v>275</v>
      </c>
      <c r="I49" s="11">
        <f>VLOOKUP(A49,[1]调整情况!$C$4:$AL$76,36,TRUE)</f>
        <v>1900</v>
      </c>
      <c r="J49" s="11">
        <f>VLOOKUP(A49,[1]调整情况!$C$4:$AL$76,28,TRUE)</f>
        <v>1600</v>
      </c>
      <c r="K49" s="11">
        <f t="shared" si="1"/>
        <v>230</v>
      </c>
      <c r="L49" s="11">
        <f>VLOOKUP(A49,[1]调整情况!$C$4:$AL$76,2,TRUE)</f>
        <v>5</v>
      </c>
      <c r="M49" s="11">
        <f>VLOOKUP(A49,[1]调整情况!$C$4:$AL$76,25,TRUE)</f>
        <v>21</v>
      </c>
      <c r="N49" s="11">
        <f>VLOOKUP(A49,[1]调整情况!$C$4:$AL$76,20,TRUE)</f>
        <v>10</v>
      </c>
      <c r="O49" s="11">
        <f>VLOOKUP(A49,[1]调整情况!$C$4:$AL$76,22,TRUE)</f>
        <v>5</v>
      </c>
      <c r="P49" s="11">
        <v>725</v>
      </c>
      <c r="Q49" s="11">
        <v>4</v>
      </c>
      <c r="R49" s="11">
        <v>1000</v>
      </c>
      <c r="S49" s="11">
        <v>2900</v>
      </c>
      <c r="T49" s="11" t="s">
        <v>32</v>
      </c>
      <c r="U49" s="11" t="s">
        <v>276</v>
      </c>
      <c r="V49" s="11" t="s">
        <v>34</v>
      </c>
      <c r="W49" s="16" t="s">
        <v>277</v>
      </c>
      <c r="X49" s="13" t="s">
        <v>278</v>
      </c>
    </row>
    <row r="50" s="4" customFormat="1" ht="18" customHeight="1" spans="1:24">
      <c r="A50" s="11">
        <v>1143008748</v>
      </c>
      <c r="B50" s="11" t="s">
        <v>279</v>
      </c>
      <c r="C50" s="11" t="s">
        <v>258</v>
      </c>
      <c r="D50" s="11" t="s">
        <v>27</v>
      </c>
      <c r="E50" s="11" t="s">
        <v>280</v>
      </c>
      <c r="F50" s="11" t="s">
        <v>281</v>
      </c>
      <c r="G50" s="11" t="s">
        <v>261</v>
      </c>
      <c r="H50" s="11" t="s">
        <v>282</v>
      </c>
      <c r="I50" s="11">
        <f>VLOOKUP(A50,[1]调整情况!$C$4:$AL$76,36,TRUE)</f>
        <v>1285</v>
      </c>
      <c r="J50" s="11">
        <f>VLOOKUP(A50,[1]调整情况!$C$4:$AL$76,28,TRUE)</f>
        <v>980</v>
      </c>
      <c r="K50" s="11">
        <f t="shared" si="1"/>
        <v>180</v>
      </c>
      <c r="L50" s="11">
        <f>VLOOKUP(A50,[1]调整情况!$C$4:$AL$76,2,TRUE)</f>
        <v>4</v>
      </c>
      <c r="M50" s="11">
        <f>VLOOKUP(A50,[1]调整情况!$C$4:$AL$76,25,TRUE)</f>
        <v>19</v>
      </c>
      <c r="N50" s="11">
        <f>VLOOKUP(A50,[1]调整情况!$C$4:$AL$76,20,TRUE)</f>
        <v>10</v>
      </c>
      <c r="O50" s="11">
        <f>VLOOKUP(A50,[1]调整情况!$C$4:$AL$76,22,TRUE)</f>
        <v>4</v>
      </c>
      <c r="P50" s="11">
        <v>400</v>
      </c>
      <c r="Q50" s="11">
        <v>4</v>
      </c>
      <c r="R50" s="11">
        <v>900</v>
      </c>
      <c r="S50" s="11">
        <v>1600</v>
      </c>
      <c r="T50" s="11" t="s">
        <v>32</v>
      </c>
      <c r="U50" s="11" t="s">
        <v>283</v>
      </c>
      <c r="V50" s="11" t="s">
        <v>34</v>
      </c>
      <c r="W50" s="16" t="s">
        <v>284</v>
      </c>
      <c r="X50" s="13" t="s">
        <v>285</v>
      </c>
    </row>
    <row r="51" s="4" customFormat="1" ht="18" customHeight="1" spans="1:24">
      <c r="A51" s="11">
        <v>1143008850</v>
      </c>
      <c r="B51" s="11" t="s">
        <v>286</v>
      </c>
      <c r="C51" s="11" t="s">
        <v>258</v>
      </c>
      <c r="D51" s="11" t="s">
        <v>27</v>
      </c>
      <c r="E51" s="11" t="s">
        <v>287</v>
      </c>
      <c r="F51" s="11" t="s">
        <v>288</v>
      </c>
      <c r="G51" s="11" t="s">
        <v>268</v>
      </c>
      <c r="H51" s="11" t="s">
        <v>289</v>
      </c>
      <c r="I51" s="11">
        <f>VLOOKUP(A51,[1]调整情况!$C$4:$AL$76,36,TRUE)</f>
        <v>1370.7</v>
      </c>
      <c r="J51" s="11">
        <f>VLOOKUP(A51,[1]调整情况!$C$4:$AL$76,28,TRUE)</f>
        <v>700</v>
      </c>
      <c r="K51" s="11">
        <f t="shared" si="1"/>
        <v>230</v>
      </c>
      <c r="L51" s="11">
        <f>VLOOKUP(A51,[1]调整情况!$C$4:$AL$76,2,TRUE)</f>
        <v>5</v>
      </c>
      <c r="M51" s="11">
        <f>VLOOKUP(A51,[1]调整情况!$C$4:$AL$76,25,TRUE)</f>
        <v>19</v>
      </c>
      <c r="N51" s="11">
        <f>VLOOKUP(A51,[1]调整情况!$C$4:$AL$76,20,TRUE)</f>
        <v>10</v>
      </c>
      <c r="O51" s="11">
        <f>VLOOKUP(A51,[1]调整情况!$C$4:$AL$76,22,TRUE)</f>
        <v>5</v>
      </c>
      <c r="P51" s="11">
        <v>720</v>
      </c>
      <c r="Q51" s="11">
        <v>4</v>
      </c>
      <c r="R51" s="11">
        <v>1000</v>
      </c>
      <c r="S51" s="11">
        <v>2880</v>
      </c>
      <c r="T51" s="11" t="s">
        <v>32</v>
      </c>
      <c r="U51" s="11" t="s">
        <v>290</v>
      </c>
      <c r="V51" s="11" t="s">
        <v>34</v>
      </c>
      <c r="W51" s="16" t="s">
        <v>282</v>
      </c>
      <c r="X51" s="13" t="s">
        <v>291</v>
      </c>
    </row>
    <row r="52" s="4" customFormat="1" ht="18" customHeight="1" spans="1:24">
      <c r="A52" s="11">
        <v>1143009893</v>
      </c>
      <c r="B52" s="11" t="s">
        <v>292</v>
      </c>
      <c r="C52" s="11" t="s">
        <v>258</v>
      </c>
      <c r="D52" s="11" t="s">
        <v>27</v>
      </c>
      <c r="E52" s="11" t="s">
        <v>293</v>
      </c>
      <c r="F52" s="11" t="s">
        <v>294</v>
      </c>
      <c r="G52" s="11" t="s">
        <v>268</v>
      </c>
      <c r="H52" s="11" t="s">
        <v>295</v>
      </c>
      <c r="I52" s="11">
        <f>VLOOKUP(A52,[1]调整情况!$C$4:$AL$76,36,TRUE)</f>
        <v>1863.02</v>
      </c>
      <c r="J52" s="11">
        <f>VLOOKUP(A52,[1]调整情况!$C$4:$AL$76,28,TRUE)</f>
        <v>1500</v>
      </c>
      <c r="K52" s="11">
        <f t="shared" si="1"/>
        <v>270</v>
      </c>
      <c r="L52" s="11">
        <f>VLOOKUP(A52,[1]调整情况!$C$4:$AL$76,2,TRUE)</f>
        <v>6</v>
      </c>
      <c r="M52" s="11">
        <f>VLOOKUP(A52,[1]调整情况!$C$4:$AL$76,25,TRUE)</f>
        <v>24</v>
      </c>
      <c r="N52" s="11">
        <f>VLOOKUP(A52,[1]调整情况!$C$4:$AL$76,20,TRUE)</f>
        <v>13</v>
      </c>
      <c r="O52" s="11">
        <f>VLOOKUP(A52,[1]调整情况!$C$4:$AL$76,22,TRUE)</f>
        <v>6</v>
      </c>
      <c r="P52" s="11">
        <v>650</v>
      </c>
      <c r="Q52" s="11">
        <v>4</v>
      </c>
      <c r="R52" s="11">
        <v>800</v>
      </c>
      <c r="S52" s="11">
        <v>2600</v>
      </c>
      <c r="T52" s="11" t="s">
        <v>32</v>
      </c>
      <c r="U52" s="11" t="s">
        <v>296</v>
      </c>
      <c r="V52" s="11" t="s">
        <v>34</v>
      </c>
      <c r="W52" s="16" t="s">
        <v>295</v>
      </c>
      <c r="X52" s="13" t="s">
        <v>297</v>
      </c>
    </row>
    <row r="53" ht="18" customHeight="1" spans="1:24">
      <c r="A53" s="11">
        <v>1143012530</v>
      </c>
      <c r="B53" s="11" t="s">
        <v>298</v>
      </c>
      <c r="C53" s="11" t="s">
        <v>258</v>
      </c>
      <c r="D53" s="11" t="s">
        <v>27</v>
      </c>
      <c r="E53" s="11" t="s">
        <v>299</v>
      </c>
      <c r="F53" s="11" t="s">
        <v>300</v>
      </c>
      <c r="G53" s="11" t="s">
        <v>261</v>
      </c>
      <c r="H53" s="11" t="s">
        <v>289</v>
      </c>
      <c r="I53" s="11">
        <f>VLOOKUP(A53,[1]调整情况!$C$4:$AL$76,36,TRUE)</f>
        <v>1260</v>
      </c>
      <c r="J53" s="11">
        <f>VLOOKUP(A53,[1]调整情况!$C$4:$AL$76,28,TRUE)</f>
        <v>2300</v>
      </c>
      <c r="K53" s="11">
        <f t="shared" si="1"/>
        <v>180</v>
      </c>
      <c r="L53" s="11">
        <f>VLOOKUP(A53,[1]调整情况!$C$4:$AL$76,2,TRUE)</f>
        <v>4</v>
      </c>
      <c r="M53" s="11">
        <f>VLOOKUP(A53,[1]调整情况!$C$4:$AL$76,25,TRUE)</f>
        <v>18</v>
      </c>
      <c r="N53" s="11">
        <f>VLOOKUP(A53,[1]调整情况!$C$4:$AL$76,20,TRUE)</f>
        <v>8</v>
      </c>
      <c r="O53" s="11">
        <f>VLOOKUP(A53,[1]调整情况!$C$4:$AL$76,22,TRUE)</f>
        <v>6</v>
      </c>
      <c r="P53" s="11">
        <v>400</v>
      </c>
      <c r="Q53" s="11">
        <v>4</v>
      </c>
      <c r="R53" s="11">
        <v>800</v>
      </c>
      <c r="S53" s="11">
        <v>1600</v>
      </c>
      <c r="T53" s="11" t="s">
        <v>32</v>
      </c>
      <c r="U53" s="11" t="s">
        <v>301</v>
      </c>
      <c r="V53" s="11" t="s">
        <v>34</v>
      </c>
      <c r="W53" s="12" t="s">
        <v>302</v>
      </c>
      <c r="X53" s="13" t="s">
        <v>303</v>
      </c>
    </row>
    <row r="54" ht="18" customHeight="1" spans="1:24">
      <c r="A54" s="11">
        <v>1143013060</v>
      </c>
      <c r="B54" s="11" t="s">
        <v>304</v>
      </c>
      <c r="C54" s="11" t="s">
        <v>258</v>
      </c>
      <c r="D54" s="11" t="s">
        <v>27</v>
      </c>
      <c r="E54" s="11" t="s">
        <v>305</v>
      </c>
      <c r="F54" s="11" t="s">
        <v>306</v>
      </c>
      <c r="G54" s="11" t="s">
        <v>261</v>
      </c>
      <c r="H54" s="11" t="s">
        <v>307</v>
      </c>
      <c r="I54" s="11">
        <f>VLOOKUP(A54,[1]调整情况!$C$4:$AL$76,36,TRUE)</f>
        <v>1220</v>
      </c>
      <c r="J54" s="11">
        <f>VLOOKUP(A54,[1]调整情况!$C$4:$AL$76,28,TRUE)</f>
        <v>2600</v>
      </c>
      <c r="K54" s="11">
        <f t="shared" si="1"/>
        <v>180</v>
      </c>
      <c r="L54" s="11">
        <f>VLOOKUP(A54,[1]调整情况!$C$4:$AL$76,2,TRUE)</f>
        <v>4</v>
      </c>
      <c r="M54" s="11">
        <f>VLOOKUP(A54,[1]调整情况!$C$4:$AL$76,25,TRUE)</f>
        <v>17</v>
      </c>
      <c r="N54" s="11">
        <f>VLOOKUP(A54,[1]调整情况!$C$4:$AL$76,20,TRUE)</f>
        <v>8</v>
      </c>
      <c r="O54" s="11">
        <f>VLOOKUP(A54,[1]调整情况!$C$4:$AL$76,22,TRUE)</f>
        <v>5</v>
      </c>
      <c r="P54" s="11">
        <v>500</v>
      </c>
      <c r="Q54" s="11">
        <v>4</v>
      </c>
      <c r="R54" s="11">
        <v>600</v>
      </c>
      <c r="S54" s="11">
        <v>2000</v>
      </c>
      <c r="T54" s="11" t="s">
        <v>32</v>
      </c>
      <c r="U54" s="11" t="s">
        <v>270</v>
      </c>
      <c r="V54" s="11" t="s">
        <v>34</v>
      </c>
      <c r="W54" s="12" t="s">
        <v>307</v>
      </c>
      <c r="X54" s="13" t="s">
        <v>308</v>
      </c>
    </row>
    <row r="55" ht="18" customHeight="1" spans="1:24">
      <c r="A55" s="11">
        <v>1143013066</v>
      </c>
      <c r="B55" s="11" t="s">
        <v>309</v>
      </c>
      <c r="C55" s="11" t="s">
        <v>258</v>
      </c>
      <c r="D55" s="11" t="s">
        <v>27</v>
      </c>
      <c r="E55" s="11" t="s">
        <v>310</v>
      </c>
      <c r="F55" s="11" t="s">
        <v>311</v>
      </c>
      <c r="G55" s="11" t="s">
        <v>261</v>
      </c>
      <c r="H55" s="11" t="s">
        <v>312</v>
      </c>
      <c r="I55" s="11">
        <f>VLOOKUP(A55,[1]调整情况!$C$4:$AL$76,36,TRUE)</f>
        <v>1040</v>
      </c>
      <c r="J55" s="11">
        <f>VLOOKUP(A55,[1]调整情况!$C$4:$AL$76,28,TRUE)</f>
        <v>550</v>
      </c>
      <c r="K55" s="11">
        <f t="shared" si="1"/>
        <v>140</v>
      </c>
      <c r="L55" s="11">
        <f>VLOOKUP(A55,[1]调整情况!$C$4:$AL$76,2,TRUE)</f>
        <v>3</v>
      </c>
      <c r="M55" s="11">
        <f>VLOOKUP(A55,[1]调整情况!$C$4:$AL$76,25,TRUE)</f>
        <v>14</v>
      </c>
      <c r="N55" s="11">
        <f>VLOOKUP(A55,[1]调整情况!$C$4:$AL$76,20,TRUE)</f>
        <v>6</v>
      </c>
      <c r="O55" s="11">
        <f>VLOOKUP(A55,[1]调整情况!$C$4:$AL$76,22,TRUE)</f>
        <v>5</v>
      </c>
      <c r="P55" s="11">
        <v>360</v>
      </c>
      <c r="Q55" s="11">
        <v>4</v>
      </c>
      <c r="R55" s="11">
        <v>680</v>
      </c>
      <c r="S55" s="11">
        <v>1440</v>
      </c>
      <c r="T55" s="11" t="s">
        <v>32</v>
      </c>
      <c r="U55" s="11" t="s">
        <v>313</v>
      </c>
      <c r="V55" s="11" t="s">
        <v>34</v>
      </c>
      <c r="W55" s="12" t="s">
        <v>314</v>
      </c>
      <c r="X55" s="13" t="s">
        <v>315</v>
      </c>
    </row>
    <row r="56" ht="18" customHeight="1" spans="1:24">
      <c r="A56" s="11">
        <v>1143015512</v>
      </c>
      <c r="B56" s="11" t="s">
        <v>316</v>
      </c>
      <c r="C56" s="11" t="s">
        <v>258</v>
      </c>
      <c r="D56" s="11" t="s">
        <v>27</v>
      </c>
      <c r="E56" s="11" t="s">
        <v>317</v>
      </c>
      <c r="F56" s="11" t="s">
        <v>318</v>
      </c>
      <c r="G56" s="11" t="s">
        <v>268</v>
      </c>
      <c r="H56" s="11" t="s">
        <v>319</v>
      </c>
      <c r="I56" s="11">
        <f>VLOOKUP(A56,[1]调整情况!$C$4:$AL$76,36,TRUE)</f>
        <v>1307</v>
      </c>
      <c r="J56" s="11">
        <f>VLOOKUP(A56,[1]调整情况!$C$4:$AL$76,28,TRUE)</f>
        <v>2108</v>
      </c>
      <c r="K56" s="11">
        <f t="shared" si="1"/>
        <v>180</v>
      </c>
      <c r="L56" s="11">
        <f>VLOOKUP(A56,[1]调整情况!$C$4:$AL$76,2,TRUE)</f>
        <v>4</v>
      </c>
      <c r="M56" s="11">
        <f>VLOOKUP(A56,[1]调整情况!$C$4:$AL$76,25,TRUE)</f>
        <v>18</v>
      </c>
      <c r="N56" s="11">
        <f>VLOOKUP(A56,[1]调整情况!$C$4:$AL$76,20,TRUE)</f>
        <v>8</v>
      </c>
      <c r="O56" s="11">
        <f>VLOOKUP(A56,[1]调整情况!$C$4:$AL$76,22,TRUE)</f>
        <v>5</v>
      </c>
      <c r="P56" s="11">
        <v>520</v>
      </c>
      <c r="Q56" s="11">
        <v>4</v>
      </c>
      <c r="R56" s="11">
        <v>640</v>
      </c>
      <c r="S56" s="11">
        <v>2080</v>
      </c>
      <c r="T56" s="11" t="s">
        <v>32</v>
      </c>
      <c r="U56" s="11" t="s">
        <v>47</v>
      </c>
      <c r="V56" s="11" t="s">
        <v>34</v>
      </c>
      <c r="W56" s="12" t="s">
        <v>319</v>
      </c>
      <c r="X56" s="13" t="s">
        <v>320</v>
      </c>
    </row>
    <row r="57" s="3" customFormat="1" ht="18" customHeight="1" spans="1:24">
      <c r="A57" s="11">
        <v>1143015615</v>
      </c>
      <c r="B57" s="11" t="s">
        <v>321</v>
      </c>
      <c r="C57" s="11" t="s">
        <v>258</v>
      </c>
      <c r="D57" s="11" t="s">
        <v>27</v>
      </c>
      <c r="E57" s="11" t="s">
        <v>322</v>
      </c>
      <c r="F57" s="11" t="s">
        <v>323</v>
      </c>
      <c r="G57" s="11" t="s">
        <v>268</v>
      </c>
      <c r="H57" s="11" t="s">
        <v>324</v>
      </c>
      <c r="I57" s="11">
        <f>VLOOKUP(A57,[1]调整情况!$C$4:$AL$76,36,TRUE)</f>
        <v>1618.57</v>
      </c>
      <c r="J57" s="11">
        <f>VLOOKUP(A57,[1]调整情况!$C$4:$AL$76,28,TRUE)</f>
        <v>1839.5</v>
      </c>
      <c r="K57" s="11">
        <f t="shared" si="1"/>
        <v>140</v>
      </c>
      <c r="L57" s="11">
        <f>VLOOKUP(A57,[1]调整情况!$C$4:$AL$76,2,TRUE)</f>
        <v>3</v>
      </c>
      <c r="M57" s="11">
        <f>VLOOKUP(A57,[1]调整情况!$C$4:$AL$76,25,TRUE)</f>
        <v>12</v>
      </c>
      <c r="N57" s="11">
        <f>VLOOKUP(A57,[1]调整情况!$C$4:$AL$76,20,TRUE)</f>
        <v>6</v>
      </c>
      <c r="O57" s="11">
        <f>VLOOKUP(A57,[1]调整情况!$C$4:$AL$76,22,TRUE)</f>
        <v>3</v>
      </c>
      <c r="P57" s="11">
        <v>529</v>
      </c>
      <c r="Q57" s="11">
        <v>4</v>
      </c>
      <c r="R57" s="11">
        <v>800</v>
      </c>
      <c r="S57" s="11">
        <v>2116</v>
      </c>
      <c r="T57" s="11" t="s">
        <v>32</v>
      </c>
      <c r="U57" s="11" t="s">
        <v>325</v>
      </c>
      <c r="V57" s="11" t="s">
        <v>34</v>
      </c>
      <c r="W57" s="15" t="s">
        <v>326</v>
      </c>
      <c r="X57" s="15" t="s">
        <v>327</v>
      </c>
    </row>
    <row r="58" s="3" customFormat="1" ht="18" customHeight="1" spans="1:24">
      <c r="A58" s="11">
        <v>1143015885</v>
      </c>
      <c r="B58" s="11" t="s">
        <v>328</v>
      </c>
      <c r="C58" s="11" t="s">
        <v>258</v>
      </c>
      <c r="D58" s="11" t="s">
        <v>27</v>
      </c>
      <c r="E58" s="11" t="s">
        <v>329</v>
      </c>
      <c r="F58" s="11" t="s">
        <v>330</v>
      </c>
      <c r="G58" s="11" t="s">
        <v>261</v>
      </c>
      <c r="H58" s="11" t="s">
        <v>331</v>
      </c>
      <c r="I58" s="11">
        <f>VLOOKUP(A58,[1]调整情况!$C$4:$AL$76,36,TRUE)</f>
        <v>2000</v>
      </c>
      <c r="J58" s="11">
        <f>VLOOKUP(A58,[1]调整情况!$C$4:$AL$76,28,TRUE)</f>
        <v>2700</v>
      </c>
      <c r="K58" s="11">
        <f t="shared" si="1"/>
        <v>230</v>
      </c>
      <c r="L58" s="11">
        <f>VLOOKUP(A58,[1]调整情况!$C$4:$AL$76,2,TRUE)</f>
        <v>5</v>
      </c>
      <c r="M58" s="11">
        <f>VLOOKUP(A58,[1]调整情况!$C$4:$AL$76,25,TRUE)</f>
        <v>21</v>
      </c>
      <c r="N58" s="11">
        <f>VLOOKUP(A58,[1]调整情况!$C$4:$AL$76,20,TRUE)</f>
        <v>10</v>
      </c>
      <c r="O58" s="11">
        <f>VLOOKUP(A58,[1]调整情况!$C$4:$AL$76,22,TRUE)</f>
        <v>6</v>
      </c>
      <c r="P58" s="11">
        <v>565</v>
      </c>
      <c r="Q58" s="11">
        <v>4</v>
      </c>
      <c r="R58" s="11">
        <v>650</v>
      </c>
      <c r="S58" s="11">
        <v>2260</v>
      </c>
      <c r="T58" s="11" t="s">
        <v>32</v>
      </c>
      <c r="U58" s="11" t="s">
        <v>332</v>
      </c>
      <c r="V58" s="11" t="s">
        <v>34</v>
      </c>
      <c r="W58" s="15" t="s">
        <v>331</v>
      </c>
      <c r="X58" s="15" t="s">
        <v>333</v>
      </c>
    </row>
    <row r="59" ht="18" customHeight="1" spans="1:24">
      <c r="A59" s="11">
        <v>1143016447</v>
      </c>
      <c r="B59" s="11" t="s">
        <v>334</v>
      </c>
      <c r="C59" s="11" t="s">
        <v>258</v>
      </c>
      <c r="D59" s="11" t="s">
        <v>27</v>
      </c>
      <c r="E59" s="11" t="s">
        <v>335</v>
      </c>
      <c r="F59" s="11" t="s">
        <v>336</v>
      </c>
      <c r="G59" s="11" t="s">
        <v>261</v>
      </c>
      <c r="H59" s="11" t="s">
        <v>337</v>
      </c>
      <c r="I59" s="11">
        <f>VLOOKUP(A59,[1]调整情况!$C$4:$AL$76,36,TRUE)</f>
        <v>1290</v>
      </c>
      <c r="J59" s="11">
        <f>VLOOKUP(A59,[1]调整情况!$C$4:$AL$76,28,TRUE)</f>
        <v>880</v>
      </c>
      <c r="K59" s="11">
        <f t="shared" si="1"/>
        <v>180</v>
      </c>
      <c r="L59" s="11">
        <f>VLOOKUP(A59,[1]调整情况!$C$4:$AL$76,2,TRUE)</f>
        <v>4</v>
      </c>
      <c r="M59" s="11">
        <f>VLOOKUP(A59,[1]调整情况!$C$4:$AL$76,25,TRUE)</f>
        <v>17</v>
      </c>
      <c r="N59" s="11">
        <f>VLOOKUP(A59,[1]调整情况!$C$4:$AL$76,20,TRUE)</f>
        <v>8</v>
      </c>
      <c r="O59" s="11">
        <f>VLOOKUP(A59,[1]调整情况!$C$4:$AL$76,22,TRUE)</f>
        <v>5</v>
      </c>
      <c r="P59" s="11">
        <v>470</v>
      </c>
      <c r="Q59" s="11">
        <v>4</v>
      </c>
      <c r="R59" s="11">
        <v>500</v>
      </c>
      <c r="S59" s="11">
        <v>1880</v>
      </c>
      <c r="T59" s="11" t="s">
        <v>32</v>
      </c>
      <c r="U59" s="11" t="s">
        <v>338</v>
      </c>
      <c r="V59" s="11" t="s">
        <v>34</v>
      </c>
      <c r="W59" s="12" t="s">
        <v>337</v>
      </c>
      <c r="X59" s="13" t="s">
        <v>339</v>
      </c>
    </row>
    <row r="60" s="4" customFormat="1" ht="18" customHeight="1" spans="1:24">
      <c r="A60" s="11">
        <v>1143017646</v>
      </c>
      <c r="B60" s="11" t="s">
        <v>340</v>
      </c>
      <c r="C60" s="11" t="s">
        <v>258</v>
      </c>
      <c r="D60" s="11" t="s">
        <v>27</v>
      </c>
      <c r="E60" s="11" t="s">
        <v>341</v>
      </c>
      <c r="F60" s="11" t="s">
        <v>342</v>
      </c>
      <c r="G60" s="11" t="s">
        <v>268</v>
      </c>
      <c r="H60" s="11" t="s">
        <v>343</v>
      </c>
      <c r="I60" s="11">
        <f>VLOOKUP(A60,[1]调整情况!$C$4:$AL$76,36,TRUE)</f>
        <v>2187.32</v>
      </c>
      <c r="J60" s="11">
        <f>VLOOKUP(A60,[1]调整情况!$C$4:$AL$76,28,TRUE)</f>
        <v>1500</v>
      </c>
      <c r="K60" s="11">
        <f t="shared" si="1"/>
        <v>360</v>
      </c>
      <c r="L60" s="11">
        <f>VLOOKUP(A60,[1]调整情况!$C$4:$AL$76,2,TRUE)</f>
        <v>8</v>
      </c>
      <c r="M60" s="11">
        <f>VLOOKUP(A60,[1]调整情况!$C$4:$AL$76,25,TRUE)</f>
        <v>34</v>
      </c>
      <c r="N60" s="11">
        <f>VLOOKUP(A60,[1]调整情况!$C$4:$AL$76,20,TRUE)</f>
        <v>16</v>
      </c>
      <c r="O60" s="11">
        <f>VLOOKUP(A60,[1]调整情况!$C$4:$AL$76,22,TRUE)</f>
        <v>8</v>
      </c>
      <c r="P60" s="11">
        <v>754</v>
      </c>
      <c r="Q60" s="11">
        <v>4</v>
      </c>
      <c r="R60" s="11">
        <v>1792</v>
      </c>
      <c r="S60" s="11">
        <v>3016</v>
      </c>
      <c r="T60" s="11" t="s">
        <v>32</v>
      </c>
      <c r="U60" s="11" t="s">
        <v>344</v>
      </c>
      <c r="V60" s="11" t="s">
        <v>34</v>
      </c>
      <c r="W60" s="16" t="s">
        <v>343</v>
      </c>
      <c r="X60" s="13" t="s">
        <v>345</v>
      </c>
    </row>
    <row r="61" s="4" customFormat="1" ht="18" customHeight="1" spans="1:24">
      <c r="A61" s="11">
        <v>1143018350</v>
      </c>
      <c r="B61" s="11" t="s">
        <v>346</v>
      </c>
      <c r="C61" s="11" t="s">
        <v>258</v>
      </c>
      <c r="D61" s="11" t="s">
        <v>27</v>
      </c>
      <c r="E61" s="11" t="s">
        <v>347</v>
      </c>
      <c r="F61" s="17" t="s">
        <v>348</v>
      </c>
      <c r="G61" s="11" t="s">
        <v>261</v>
      </c>
      <c r="H61" s="11" t="s">
        <v>319</v>
      </c>
      <c r="I61" s="11">
        <f>VLOOKUP(A61,[1]调整情况!$C$4:$AL$76,36,TRUE)</f>
        <v>2932.96</v>
      </c>
      <c r="J61" s="11">
        <f>VLOOKUP(A61,[1]调整情况!$C$4:$AL$76,28,TRUE)</f>
        <v>1940</v>
      </c>
      <c r="K61" s="11">
        <f t="shared" si="1"/>
        <v>320</v>
      </c>
      <c r="L61" s="11">
        <f>VLOOKUP(A61,[1]调整情况!$C$4:$AL$76,2,TRUE)</f>
        <v>7</v>
      </c>
      <c r="M61" s="11">
        <f>VLOOKUP(A61,[1]调整情况!$C$4:$AL$76,25,TRUE)</f>
        <v>27</v>
      </c>
      <c r="N61" s="11">
        <f>VLOOKUP(A61,[1]调整情况!$C$4:$AL$76,20,TRUE)</f>
        <v>14</v>
      </c>
      <c r="O61" s="11">
        <f>VLOOKUP(A61,[1]调整情况!$C$4:$AL$76,22,TRUE)</f>
        <v>7</v>
      </c>
      <c r="P61" s="11">
        <v>520</v>
      </c>
      <c r="Q61" s="11">
        <v>4</v>
      </c>
      <c r="R61" s="11">
        <v>640</v>
      </c>
      <c r="S61" s="11">
        <v>2080</v>
      </c>
      <c r="T61" s="11" t="s">
        <v>29</v>
      </c>
      <c r="U61" s="11" t="s">
        <v>47</v>
      </c>
      <c r="V61" s="11" t="s">
        <v>34</v>
      </c>
      <c r="W61" s="16" t="s">
        <v>349</v>
      </c>
      <c r="X61" s="13" t="s">
        <v>350</v>
      </c>
    </row>
    <row r="62" ht="18" customHeight="1" spans="1:24">
      <c r="A62" s="11">
        <v>1143020995</v>
      </c>
      <c r="B62" s="11" t="s">
        <v>351</v>
      </c>
      <c r="C62" s="11" t="s">
        <v>258</v>
      </c>
      <c r="D62" s="11" t="s">
        <v>27</v>
      </c>
      <c r="E62" s="11" t="s">
        <v>352</v>
      </c>
      <c r="F62" s="11" t="s">
        <v>353</v>
      </c>
      <c r="G62" s="11" t="s">
        <v>261</v>
      </c>
      <c r="H62" s="11" t="s">
        <v>354</v>
      </c>
      <c r="I62" s="11">
        <f>VLOOKUP(A62,[1]调整情况!$C$4:$AL$76,36,TRUE)</f>
        <v>1250</v>
      </c>
      <c r="J62" s="11">
        <f>VLOOKUP(A62,[1]调整情况!$C$4:$AL$76,28,TRUE)</f>
        <v>1000</v>
      </c>
      <c r="K62" s="11">
        <f t="shared" si="1"/>
        <v>180</v>
      </c>
      <c r="L62" s="11">
        <f>VLOOKUP(A62,[1]调整情况!$C$4:$AL$76,2,TRUE)</f>
        <v>4</v>
      </c>
      <c r="M62" s="11">
        <f>VLOOKUP(A62,[1]调整情况!$C$4:$AL$76,25,TRUE)</f>
        <v>17</v>
      </c>
      <c r="N62" s="11">
        <f>VLOOKUP(A62,[1]调整情况!$C$4:$AL$76,20,TRUE)</f>
        <v>8</v>
      </c>
      <c r="O62" s="11">
        <f>VLOOKUP(A62,[1]调整情况!$C$4:$AL$76,22,TRUE)</f>
        <v>5</v>
      </c>
      <c r="P62" s="11">
        <v>400</v>
      </c>
      <c r="Q62" s="11">
        <v>4</v>
      </c>
      <c r="R62" s="11">
        <v>600</v>
      </c>
      <c r="S62" s="11">
        <v>1600</v>
      </c>
      <c r="T62" s="11" t="s">
        <v>32</v>
      </c>
      <c r="U62" s="11" t="s">
        <v>355</v>
      </c>
      <c r="V62" s="11" t="s">
        <v>34</v>
      </c>
      <c r="W62" s="12" t="s">
        <v>354</v>
      </c>
      <c r="X62" s="13" t="s">
        <v>356</v>
      </c>
    </row>
    <row r="63" ht="18" customHeight="1" spans="1:24">
      <c r="A63" s="11">
        <v>1143021557</v>
      </c>
      <c r="B63" s="11" t="s">
        <v>357</v>
      </c>
      <c r="C63" s="11" t="s">
        <v>258</v>
      </c>
      <c r="D63" s="11" t="s">
        <v>27</v>
      </c>
      <c r="E63" s="11" t="s">
        <v>358</v>
      </c>
      <c r="F63" s="11" t="s">
        <v>359</v>
      </c>
      <c r="G63" s="11" t="s">
        <v>261</v>
      </c>
      <c r="H63" s="11" t="s">
        <v>360</v>
      </c>
      <c r="I63" s="11">
        <f>VLOOKUP(A63,[1]调整情况!$C$4:$AL$76,36,TRUE)</f>
        <v>1506</v>
      </c>
      <c r="J63" s="11">
        <f>VLOOKUP(A63,[1]调整情况!$C$4:$AL$76,28,TRUE)</f>
        <v>1200</v>
      </c>
      <c r="K63" s="11">
        <f t="shared" si="1"/>
        <v>270</v>
      </c>
      <c r="L63" s="11">
        <f>VLOOKUP(A63,[1]调整情况!$C$4:$AL$76,2,TRUE)</f>
        <v>6</v>
      </c>
      <c r="M63" s="11">
        <f>VLOOKUP(A63,[1]调整情况!$C$4:$AL$76,25,TRUE)</f>
        <v>23</v>
      </c>
      <c r="N63" s="11">
        <f>VLOOKUP(A63,[1]调整情况!$C$4:$AL$76,20,TRUE)</f>
        <v>12</v>
      </c>
      <c r="O63" s="11">
        <f>VLOOKUP(A63,[1]调整情况!$C$4:$AL$76,22,TRUE)</f>
        <v>6</v>
      </c>
      <c r="P63" s="11">
        <v>580</v>
      </c>
      <c r="Q63" s="11">
        <v>4</v>
      </c>
      <c r="R63" s="11">
        <v>800</v>
      </c>
      <c r="S63" s="11">
        <v>2320</v>
      </c>
      <c r="T63" s="11" t="s">
        <v>32</v>
      </c>
      <c r="U63" s="11" t="s">
        <v>361</v>
      </c>
      <c r="V63" s="11" t="s">
        <v>34</v>
      </c>
      <c r="W63" s="12" t="s">
        <v>360</v>
      </c>
      <c r="X63" s="13" t="s">
        <v>362</v>
      </c>
    </row>
    <row r="64" ht="18" customHeight="1" spans="1:24">
      <c r="A64" s="11">
        <v>1143021586</v>
      </c>
      <c r="B64" s="11" t="s">
        <v>363</v>
      </c>
      <c r="C64" s="11" t="s">
        <v>258</v>
      </c>
      <c r="D64" s="11" t="s">
        <v>27</v>
      </c>
      <c r="E64" s="11" t="s">
        <v>364</v>
      </c>
      <c r="F64" s="11" t="s">
        <v>365</v>
      </c>
      <c r="G64" s="11" t="s">
        <v>268</v>
      </c>
      <c r="H64" s="11" t="s">
        <v>366</v>
      </c>
      <c r="I64" s="11">
        <f>VLOOKUP(A64,[1]调整情况!$C$4:$AL$76,36,TRUE)</f>
        <v>7270.1</v>
      </c>
      <c r="J64" s="11">
        <f>VLOOKUP(A64,[1]调整情况!$C$4:$AL$76,28,TRUE)</f>
        <v>7270.1</v>
      </c>
      <c r="K64" s="11">
        <f t="shared" si="1"/>
        <v>320</v>
      </c>
      <c r="L64" s="11">
        <f>VLOOKUP(A64,[1]调整情况!$C$4:$AL$76,2,TRUE)</f>
        <v>7</v>
      </c>
      <c r="M64" s="11">
        <f>VLOOKUP(A64,[1]调整情况!$C$4:$AL$76,25,TRUE)</f>
        <v>27</v>
      </c>
      <c r="N64" s="11">
        <f>VLOOKUP(A64,[1]调整情况!$C$4:$AL$76,20,TRUE)</f>
        <v>14</v>
      </c>
      <c r="O64" s="11">
        <f>VLOOKUP(A64,[1]调整情况!$C$4:$AL$76,22,TRUE)</f>
        <v>7</v>
      </c>
      <c r="P64" s="11">
        <v>750</v>
      </c>
      <c r="Q64" s="11">
        <v>4</v>
      </c>
      <c r="R64" s="11">
        <v>1320</v>
      </c>
      <c r="S64" s="11">
        <v>3000</v>
      </c>
      <c r="T64" s="11" t="s">
        <v>32</v>
      </c>
      <c r="U64" s="11" t="s">
        <v>367</v>
      </c>
      <c r="V64" s="11" t="s">
        <v>34</v>
      </c>
      <c r="W64" s="12" t="s">
        <v>366</v>
      </c>
      <c r="X64" s="13" t="s">
        <v>368</v>
      </c>
    </row>
    <row r="65" ht="18" customHeight="1" spans="1:24">
      <c r="A65" s="11">
        <v>1143021589</v>
      </c>
      <c r="B65" s="11" t="s">
        <v>369</v>
      </c>
      <c r="C65" s="11" t="s">
        <v>258</v>
      </c>
      <c r="D65" s="11" t="s">
        <v>27</v>
      </c>
      <c r="E65" s="11" t="s">
        <v>370</v>
      </c>
      <c r="F65" s="11" t="s">
        <v>371</v>
      </c>
      <c r="G65" s="11" t="s">
        <v>268</v>
      </c>
      <c r="H65" s="11" t="s">
        <v>372</v>
      </c>
      <c r="I65" s="11">
        <f>VLOOKUP(A65,[1]调整情况!$C$4:$AL$76,36,TRUE)</f>
        <v>1200</v>
      </c>
      <c r="J65" s="11">
        <f>VLOOKUP(A65,[1]调整情况!$C$4:$AL$76,28,TRUE)</f>
        <v>1280</v>
      </c>
      <c r="K65" s="11">
        <f t="shared" si="1"/>
        <v>180</v>
      </c>
      <c r="L65" s="11">
        <f>VLOOKUP(A65,[1]调整情况!$C$4:$AL$76,2,TRUE)</f>
        <v>4</v>
      </c>
      <c r="M65" s="11">
        <f>VLOOKUP(A65,[1]调整情况!$C$4:$AL$76,25,TRUE)</f>
        <v>17</v>
      </c>
      <c r="N65" s="11">
        <f>VLOOKUP(A65,[1]调整情况!$C$4:$AL$76,20,TRUE)</f>
        <v>8</v>
      </c>
      <c r="O65" s="11">
        <f>VLOOKUP(A65,[1]调整情况!$C$4:$AL$76,22,TRUE)</f>
        <v>4</v>
      </c>
      <c r="P65" s="11">
        <v>500</v>
      </c>
      <c r="Q65" s="11">
        <v>4</v>
      </c>
      <c r="R65" s="11">
        <v>600</v>
      </c>
      <c r="S65" s="11">
        <v>2000</v>
      </c>
      <c r="T65" s="11" t="s">
        <v>32</v>
      </c>
      <c r="U65" s="11" t="s">
        <v>270</v>
      </c>
      <c r="V65" s="11" t="s">
        <v>34</v>
      </c>
      <c r="W65" s="12" t="s">
        <v>373</v>
      </c>
      <c r="X65" s="13" t="s">
        <v>374</v>
      </c>
    </row>
    <row r="66" ht="18" customHeight="1" spans="1:24">
      <c r="A66" s="11">
        <v>1143021783</v>
      </c>
      <c r="B66" s="11" t="s">
        <v>375</v>
      </c>
      <c r="C66" s="11" t="s">
        <v>258</v>
      </c>
      <c r="D66" s="11" t="s">
        <v>27</v>
      </c>
      <c r="E66" s="11" t="s">
        <v>376</v>
      </c>
      <c r="F66" s="11" t="s">
        <v>377</v>
      </c>
      <c r="G66" s="11" t="s">
        <v>268</v>
      </c>
      <c r="H66" s="11" t="s">
        <v>378</v>
      </c>
      <c r="I66" s="11">
        <f>VLOOKUP(A66,[1]调整情况!$C$4:$AL$76,36,TRUE)</f>
        <v>2343.48</v>
      </c>
      <c r="J66" s="11">
        <f>VLOOKUP(A66,[1]调整情况!$C$4:$AL$76,28,TRUE)</f>
        <v>1265</v>
      </c>
      <c r="K66" s="11">
        <f t="shared" si="1"/>
        <v>320</v>
      </c>
      <c r="L66" s="11">
        <f>VLOOKUP(A66,[1]调整情况!$C$4:$AL$76,2,TRUE)</f>
        <v>7</v>
      </c>
      <c r="M66" s="11">
        <f>VLOOKUP(A66,[1]调整情况!$C$4:$AL$76,25,TRUE)</f>
        <v>27</v>
      </c>
      <c r="N66" s="11">
        <f>VLOOKUP(A66,[1]调整情况!$C$4:$AL$76,20,TRUE)</f>
        <v>14</v>
      </c>
      <c r="O66" s="11">
        <f>VLOOKUP(A66,[1]调整情况!$C$4:$AL$76,22,TRUE)</f>
        <v>7</v>
      </c>
      <c r="P66" s="11">
        <v>622</v>
      </c>
      <c r="Q66" s="11">
        <v>4</v>
      </c>
      <c r="R66" s="11">
        <v>800</v>
      </c>
      <c r="S66" s="11">
        <v>2488</v>
      </c>
      <c r="T66" s="11" t="s">
        <v>32</v>
      </c>
      <c r="U66" s="11" t="s">
        <v>379</v>
      </c>
      <c r="V66" s="11" t="s">
        <v>34</v>
      </c>
      <c r="W66" s="12" t="s">
        <v>380</v>
      </c>
      <c r="X66" s="13" t="s">
        <v>381</v>
      </c>
    </row>
    <row r="67" ht="18" customHeight="1" spans="1:24">
      <c r="A67" s="11">
        <v>1143004269</v>
      </c>
      <c r="B67" s="11" t="s">
        <v>382</v>
      </c>
      <c r="C67" s="11" t="s">
        <v>258</v>
      </c>
      <c r="D67" s="11" t="s">
        <v>108</v>
      </c>
      <c r="E67" s="11" t="s">
        <v>383</v>
      </c>
      <c r="F67" s="11" t="s">
        <v>384</v>
      </c>
      <c r="G67" s="11" t="s">
        <v>261</v>
      </c>
      <c r="H67" s="11" t="s">
        <v>385</v>
      </c>
      <c r="I67" s="11">
        <f>VLOOKUP(A67,[1]调整情况!$C$4:$AL$76,36,TRUE)</f>
        <v>980</v>
      </c>
      <c r="J67" s="11">
        <f>VLOOKUP(A67,[1]调整情况!$C$4:$AL$76,28,TRUE)</f>
        <v>1910</v>
      </c>
      <c r="K67" s="11">
        <f t="shared" si="1"/>
        <v>140</v>
      </c>
      <c r="L67" s="11">
        <f>VLOOKUP(A67,[1]调整情况!$C$4:$AL$76,2,TRUE)</f>
        <v>3</v>
      </c>
      <c r="M67" s="11">
        <f>VLOOKUP(A67,[1]调整情况!$C$4:$AL$76,25,TRUE)</f>
        <v>12</v>
      </c>
      <c r="N67" s="11">
        <f>VLOOKUP(A67,[1]调整情况!$C$4:$AL$76,20,TRUE)</f>
        <v>6</v>
      </c>
      <c r="O67" s="11">
        <f>VLOOKUP(A67,[1]调整情况!$C$4:$AL$76,22,TRUE)</f>
        <v>3</v>
      </c>
      <c r="P67" s="11">
        <v>400</v>
      </c>
      <c r="Q67" s="11">
        <v>4</v>
      </c>
      <c r="R67" s="11">
        <v>400</v>
      </c>
      <c r="S67" s="11">
        <v>1600</v>
      </c>
      <c r="T67" s="11" t="s">
        <v>32</v>
      </c>
      <c r="U67" s="11" t="s">
        <v>111</v>
      </c>
      <c r="V67" s="11" t="s">
        <v>34</v>
      </c>
      <c r="W67" s="12" t="s">
        <v>385</v>
      </c>
      <c r="X67" s="13" t="s">
        <v>386</v>
      </c>
    </row>
    <row r="68" ht="18" customHeight="1" spans="1:24">
      <c r="A68" s="11">
        <v>1143014038</v>
      </c>
      <c r="B68" s="11" t="s">
        <v>387</v>
      </c>
      <c r="C68" s="11" t="s">
        <v>258</v>
      </c>
      <c r="D68" s="11" t="s">
        <v>170</v>
      </c>
      <c r="E68" s="11" t="s">
        <v>388</v>
      </c>
      <c r="F68" s="11" t="s">
        <v>389</v>
      </c>
      <c r="G68" s="11" t="s">
        <v>261</v>
      </c>
      <c r="H68" s="11" t="s">
        <v>390</v>
      </c>
      <c r="I68" s="11">
        <f>VLOOKUP(A68,[1]调整情况!$C$4:$AL$76,36,TRUE)</f>
        <v>430</v>
      </c>
      <c r="J68" s="11">
        <f>VLOOKUP(A68,[1]调整情况!$C$4:$AL$76,28,TRUE)</f>
        <v>850</v>
      </c>
      <c r="K68" s="11">
        <f t="shared" si="1"/>
        <v>50</v>
      </c>
      <c r="L68" s="11">
        <f>VLOOKUP(A68,[1]调整情况!$C$4:$AL$76,2,TRUE)</f>
        <v>1</v>
      </c>
      <c r="M68" s="11">
        <f>VLOOKUP(A68,[1]调整情况!$C$4:$AL$76,25,TRUE)</f>
        <v>3</v>
      </c>
      <c r="N68" s="11">
        <f>VLOOKUP(A68,[1]调整情况!$C$4:$AL$76,20,TRUE)</f>
        <v>2</v>
      </c>
      <c r="O68" s="11">
        <f>VLOOKUP(A68,[1]调整情况!$C$4:$AL$76,22,TRUE)</f>
        <v>1</v>
      </c>
      <c r="P68" s="11">
        <v>280</v>
      </c>
      <c r="Q68" s="11">
        <v>4</v>
      </c>
      <c r="R68" s="11">
        <v>500</v>
      </c>
      <c r="S68" s="11">
        <v>1120</v>
      </c>
      <c r="T68" s="11" t="s">
        <v>32</v>
      </c>
      <c r="U68" s="11" t="s">
        <v>391</v>
      </c>
      <c r="V68" s="11" t="s">
        <v>34</v>
      </c>
      <c r="W68" s="12" t="s">
        <v>390</v>
      </c>
      <c r="X68" s="13" t="s">
        <v>392</v>
      </c>
    </row>
    <row r="69" s="4" customFormat="1" ht="18" customHeight="1" spans="1:24">
      <c r="A69" s="11">
        <v>1143017701</v>
      </c>
      <c r="B69" s="11" t="s">
        <v>393</v>
      </c>
      <c r="C69" s="11" t="s">
        <v>258</v>
      </c>
      <c r="D69" s="11" t="s">
        <v>170</v>
      </c>
      <c r="E69" s="11" t="s">
        <v>394</v>
      </c>
      <c r="F69" s="11" t="s">
        <v>395</v>
      </c>
      <c r="G69" s="11" t="s">
        <v>261</v>
      </c>
      <c r="H69" s="11" t="s">
        <v>396</v>
      </c>
      <c r="I69" s="11">
        <f>VLOOKUP(A69,[1]调整情况!$C$4:$AL$76,36,TRUE)</f>
        <v>800</v>
      </c>
      <c r="J69" s="11">
        <f>VLOOKUP(A69,[1]调整情况!$C$4:$AL$76,28,TRUE)</f>
        <v>3200</v>
      </c>
      <c r="K69" s="11">
        <f t="shared" si="1"/>
        <v>140</v>
      </c>
      <c r="L69" s="11">
        <f>VLOOKUP(A69,[1]调整情况!$C$4:$AL$76,2,TRUE)</f>
        <v>3</v>
      </c>
      <c r="M69" s="11">
        <f>VLOOKUP(A69,[1]调整情况!$C$4:$AL$76,25,TRUE)</f>
        <v>13</v>
      </c>
      <c r="N69" s="11">
        <f>VLOOKUP(A69,[1]调整情况!$C$4:$AL$76,20,TRUE)</f>
        <v>6</v>
      </c>
      <c r="O69" s="11">
        <f>VLOOKUP(A69,[1]调整情况!$C$4:$AL$76,22,TRUE)</f>
        <v>3</v>
      </c>
      <c r="P69" s="11">
        <v>337.5</v>
      </c>
      <c r="Q69" s="11">
        <v>4</v>
      </c>
      <c r="R69" s="11">
        <v>500</v>
      </c>
      <c r="S69" s="11">
        <v>1350</v>
      </c>
      <c r="T69" s="11" t="s">
        <v>32</v>
      </c>
      <c r="U69" s="11" t="s">
        <v>397</v>
      </c>
      <c r="V69" s="11" t="s">
        <v>34</v>
      </c>
      <c r="W69" s="16" t="s">
        <v>396</v>
      </c>
      <c r="X69" s="13" t="s">
        <v>398</v>
      </c>
    </row>
    <row r="70" s="4" customFormat="1" ht="18" customHeight="1" spans="1:24">
      <c r="A70" s="11">
        <v>1143005247</v>
      </c>
      <c r="B70" s="11" t="s">
        <v>399</v>
      </c>
      <c r="C70" s="11" t="s">
        <v>258</v>
      </c>
      <c r="D70" s="11" t="s">
        <v>170</v>
      </c>
      <c r="E70" s="11" t="s">
        <v>400</v>
      </c>
      <c r="F70" s="11" t="s">
        <v>401</v>
      </c>
      <c r="G70" s="11" t="s">
        <v>261</v>
      </c>
      <c r="H70" s="11" t="s">
        <v>396</v>
      </c>
      <c r="I70" s="11">
        <f>VLOOKUP(A70,[1]调整情况!$C$4:$AL$76,36,TRUE)</f>
        <v>1500</v>
      </c>
      <c r="J70" s="11">
        <f>VLOOKUP(A70,[1]调整情况!$C$4:$AL$76,28,TRUE)</f>
        <v>2000</v>
      </c>
      <c r="K70" s="11">
        <f t="shared" si="1"/>
        <v>140</v>
      </c>
      <c r="L70" s="11">
        <f>VLOOKUP(A70,[1]调整情况!$C$4:$AL$76,2,TRUE)</f>
        <v>3</v>
      </c>
      <c r="M70" s="11">
        <f>VLOOKUP(A70,[1]调整情况!$C$4:$AL$76,25,TRUE)</f>
        <v>13</v>
      </c>
      <c r="N70" s="11">
        <f>VLOOKUP(A70,[1]调整情况!$C$4:$AL$76,20,TRUE)</f>
        <v>6</v>
      </c>
      <c r="O70" s="11">
        <f>VLOOKUP(A70,[1]调整情况!$C$4:$AL$76,22,TRUE)</f>
        <v>4</v>
      </c>
      <c r="P70" s="11">
        <v>337.5</v>
      </c>
      <c r="Q70" s="11">
        <v>4</v>
      </c>
      <c r="R70" s="11">
        <v>500</v>
      </c>
      <c r="S70" s="11">
        <v>1350</v>
      </c>
      <c r="T70" s="11" t="s">
        <v>32</v>
      </c>
      <c r="U70" s="11" t="s">
        <v>397</v>
      </c>
      <c r="V70" s="11" t="s">
        <v>34</v>
      </c>
      <c r="W70" s="16" t="s">
        <v>396</v>
      </c>
      <c r="X70" s="13" t="s">
        <v>398</v>
      </c>
    </row>
    <row r="71" ht="18" customHeight="1" spans="1:24">
      <c r="A71" s="11">
        <v>1143016286</v>
      </c>
      <c r="B71" s="11" t="s">
        <v>402</v>
      </c>
      <c r="C71" s="11" t="s">
        <v>258</v>
      </c>
      <c r="D71" s="11" t="s">
        <v>90</v>
      </c>
      <c r="E71" s="11" t="s">
        <v>403</v>
      </c>
      <c r="F71" s="11" t="s">
        <v>404</v>
      </c>
      <c r="G71" s="11" t="s">
        <v>261</v>
      </c>
      <c r="H71" s="11" t="s">
        <v>405</v>
      </c>
      <c r="I71" s="11">
        <f>VLOOKUP(A71,[1]调整情况!$C$4:$AL$76,36,TRUE)</f>
        <v>1900</v>
      </c>
      <c r="J71" s="11">
        <f>VLOOKUP(A71,[1]调整情况!$C$4:$AL$76,28,TRUE)</f>
        <v>1300</v>
      </c>
      <c r="K71" s="11">
        <f t="shared" si="1"/>
        <v>270</v>
      </c>
      <c r="L71" s="11">
        <f>VLOOKUP(A71,[1]调整情况!$C$4:$AL$76,2,TRUE)</f>
        <v>6</v>
      </c>
      <c r="M71" s="11">
        <f>VLOOKUP(A71,[1]调整情况!$C$4:$AL$76,25,TRUE)</f>
        <v>23</v>
      </c>
      <c r="N71" s="11">
        <f>VLOOKUP(A71,[1]调整情况!$C$4:$AL$76,20,TRUE)</f>
        <v>12</v>
      </c>
      <c r="O71" s="11">
        <f>VLOOKUP(A71,[1]调整情况!$C$4:$AL$76,22,TRUE)</f>
        <v>6</v>
      </c>
      <c r="P71" s="11">
        <v>480</v>
      </c>
      <c r="Q71" s="11">
        <v>4</v>
      </c>
      <c r="R71" s="11">
        <v>600</v>
      </c>
      <c r="S71" s="11">
        <v>1920</v>
      </c>
      <c r="T71" s="11" t="s">
        <v>32</v>
      </c>
      <c r="U71" s="11" t="s">
        <v>406</v>
      </c>
      <c r="V71" s="11" t="s">
        <v>34</v>
      </c>
      <c r="W71" s="12" t="s">
        <v>405</v>
      </c>
      <c r="X71" s="13" t="s">
        <v>407</v>
      </c>
    </row>
    <row r="72" ht="18" customHeight="1" spans="1:24">
      <c r="A72" s="11">
        <v>1143016339</v>
      </c>
      <c r="B72" s="11" t="s">
        <v>408</v>
      </c>
      <c r="C72" s="11" t="s">
        <v>258</v>
      </c>
      <c r="D72" s="11" t="s">
        <v>90</v>
      </c>
      <c r="E72" s="11" t="s">
        <v>409</v>
      </c>
      <c r="F72" s="11" t="s">
        <v>410</v>
      </c>
      <c r="G72" s="11" t="s">
        <v>261</v>
      </c>
      <c r="H72" s="11" t="s">
        <v>411</v>
      </c>
      <c r="I72" s="11">
        <f>VLOOKUP(A72,[1]调整情况!$C$4:$AL$76,36,TRUE)</f>
        <v>1600</v>
      </c>
      <c r="J72" s="11">
        <f>VLOOKUP(A72,[1]调整情况!$C$4:$AL$76,28,TRUE)</f>
        <v>1020</v>
      </c>
      <c r="K72" s="11">
        <f t="shared" si="1"/>
        <v>230</v>
      </c>
      <c r="L72" s="11">
        <f>VLOOKUP(A72,[1]调整情况!$C$4:$AL$76,2,TRUE)</f>
        <v>5</v>
      </c>
      <c r="M72" s="11">
        <f>VLOOKUP(A72,[1]调整情况!$C$4:$AL$76,25,TRUE)</f>
        <v>19</v>
      </c>
      <c r="N72" s="11">
        <f>VLOOKUP(A72,[1]调整情况!$C$4:$AL$76,20,TRUE)</f>
        <v>10</v>
      </c>
      <c r="O72" s="11">
        <f>VLOOKUP(A72,[1]调整情况!$C$4:$AL$76,22,TRUE)</f>
        <v>5</v>
      </c>
      <c r="P72" s="11">
        <v>400</v>
      </c>
      <c r="Q72" s="11">
        <v>4</v>
      </c>
      <c r="R72" s="11">
        <v>500</v>
      </c>
      <c r="S72" s="11">
        <v>1600</v>
      </c>
      <c r="T72" s="11" t="s">
        <v>32</v>
      </c>
      <c r="U72" s="11" t="s">
        <v>57</v>
      </c>
      <c r="V72" s="11" t="s">
        <v>34</v>
      </c>
      <c r="W72" s="12" t="s">
        <v>411</v>
      </c>
      <c r="X72" s="13" t="s">
        <v>412</v>
      </c>
    </row>
    <row r="73" ht="18" customHeight="1" spans="1:24">
      <c r="A73" s="11">
        <v>1143021615</v>
      </c>
      <c r="B73" s="11" t="s">
        <v>413</v>
      </c>
      <c r="C73" s="11" t="s">
        <v>258</v>
      </c>
      <c r="D73" s="11" t="s">
        <v>90</v>
      </c>
      <c r="E73" s="11" t="s">
        <v>414</v>
      </c>
      <c r="F73" s="11" t="s">
        <v>415</v>
      </c>
      <c r="G73" s="11" t="s">
        <v>268</v>
      </c>
      <c r="H73" s="11" t="s">
        <v>416</v>
      </c>
      <c r="I73" s="11">
        <f>VLOOKUP(A73,[1]调整情况!$C$4:$AL$76,36,TRUE)</f>
        <v>2325.33</v>
      </c>
      <c r="J73" s="11">
        <f>VLOOKUP(A73,[1]调整情况!$C$4:$AL$76,28,TRUE)</f>
        <v>2000</v>
      </c>
      <c r="K73" s="11">
        <f t="shared" si="1"/>
        <v>360</v>
      </c>
      <c r="L73" s="11">
        <f>VLOOKUP(A73,[1]调整情况!$C$4:$AL$76,2,TRUE)</f>
        <v>8</v>
      </c>
      <c r="M73" s="11">
        <f>VLOOKUP(A73,[1]调整情况!$C$4:$AL$76,25,TRUE)</f>
        <v>34</v>
      </c>
      <c r="N73" s="11">
        <f>VLOOKUP(A73,[1]调整情况!$C$4:$AL$76,20,TRUE)</f>
        <v>16</v>
      </c>
      <c r="O73" s="11">
        <f>VLOOKUP(A73,[1]调整情况!$C$4:$AL$76,22,TRUE)</f>
        <v>8</v>
      </c>
      <c r="P73" s="11">
        <v>750</v>
      </c>
      <c r="Q73" s="11">
        <v>4</v>
      </c>
      <c r="R73" s="11">
        <v>800</v>
      </c>
      <c r="S73" s="11">
        <v>3000</v>
      </c>
      <c r="T73" s="11" t="s">
        <v>32</v>
      </c>
      <c r="U73" s="11" t="s">
        <v>417</v>
      </c>
      <c r="V73" s="11" t="s">
        <v>34</v>
      </c>
      <c r="W73" s="12" t="s">
        <v>418</v>
      </c>
      <c r="X73" s="13" t="s">
        <v>419</v>
      </c>
    </row>
    <row r="74" ht="18" customHeight="1" spans="1:24">
      <c r="A74" s="11">
        <v>1143006945</v>
      </c>
      <c r="B74" s="11" t="s">
        <v>420</v>
      </c>
      <c r="C74" s="11" t="s">
        <v>258</v>
      </c>
      <c r="D74" s="11" t="s">
        <v>98</v>
      </c>
      <c r="E74" s="11" t="s">
        <v>421</v>
      </c>
      <c r="F74" s="11" t="s">
        <v>422</v>
      </c>
      <c r="G74" s="11" t="s">
        <v>268</v>
      </c>
      <c r="H74" s="11" t="s">
        <v>423</v>
      </c>
      <c r="I74" s="11">
        <f>VLOOKUP(A74,[1]调整情况!$C$4:$AL$76,36,TRUE)</f>
        <v>2152</v>
      </c>
      <c r="J74" s="11">
        <f>VLOOKUP(A74,[1]调整情况!$C$4:$AL$76,28,TRUE)</f>
        <v>3200</v>
      </c>
      <c r="K74" s="11">
        <f t="shared" si="1"/>
        <v>230</v>
      </c>
      <c r="L74" s="11">
        <f>VLOOKUP(A74,[1]调整情况!$C$4:$AL$76,2,TRUE)</f>
        <v>5</v>
      </c>
      <c r="M74" s="11">
        <f>VLOOKUP(A74,[1]调整情况!$C$4:$AL$76,25,TRUE)</f>
        <v>19</v>
      </c>
      <c r="N74" s="11">
        <f>VLOOKUP(A74,[1]调整情况!$C$4:$AL$76,20,TRUE)</f>
        <v>10</v>
      </c>
      <c r="O74" s="11">
        <f>VLOOKUP(A74,[1]调整情况!$C$4:$AL$76,22,TRUE)</f>
        <v>5</v>
      </c>
      <c r="P74" s="11">
        <v>500</v>
      </c>
      <c r="Q74" s="11">
        <v>4</v>
      </c>
      <c r="R74" s="11">
        <v>500</v>
      </c>
      <c r="S74" s="11">
        <v>2000</v>
      </c>
      <c r="T74" s="11" t="s">
        <v>32</v>
      </c>
      <c r="U74" s="11" t="s">
        <v>424</v>
      </c>
      <c r="V74" s="11" t="s">
        <v>34</v>
      </c>
      <c r="W74" s="12" t="s">
        <v>423</v>
      </c>
      <c r="X74" s="13">
        <v>17775951096</v>
      </c>
    </row>
    <row r="75" ht="18" customHeight="1" spans="1:24">
      <c r="A75" s="11">
        <v>1143002970</v>
      </c>
      <c r="B75" s="11" t="s">
        <v>425</v>
      </c>
      <c r="C75" s="11" t="s">
        <v>258</v>
      </c>
      <c r="D75" s="11" t="s">
        <v>94</v>
      </c>
      <c r="E75" s="11" t="s">
        <v>426</v>
      </c>
      <c r="F75" s="11" t="s">
        <v>427</v>
      </c>
      <c r="G75" s="11" t="s">
        <v>261</v>
      </c>
      <c r="H75" s="11" t="s">
        <v>428</v>
      </c>
      <c r="I75" s="11">
        <f>VLOOKUP(A75,[1]调整情况!$C$4:$AL$76,36,TRUE)</f>
        <v>2604</v>
      </c>
      <c r="J75" s="11">
        <f>VLOOKUP(A75,[1]调整情况!$C$4:$AL$76,28,TRUE)</f>
        <v>9700</v>
      </c>
      <c r="K75" s="11">
        <f t="shared" si="1"/>
        <v>90</v>
      </c>
      <c r="L75" s="11">
        <f>VLOOKUP(A75,[1]调整情况!$C$4:$AL$76,2,TRUE)</f>
        <v>2</v>
      </c>
      <c r="M75" s="11">
        <f>VLOOKUP(A75,[1]调整情况!$C$4:$AL$76,25,TRUE)</f>
        <v>7</v>
      </c>
      <c r="N75" s="11">
        <f>VLOOKUP(A75,[1]调整情况!$C$4:$AL$76,20,TRUE)</f>
        <v>4</v>
      </c>
      <c r="O75" s="11">
        <f>VLOOKUP(A75,[1]调整情况!$C$4:$AL$76,22,TRUE)</f>
        <v>2</v>
      </c>
      <c r="P75" s="11">
        <v>400</v>
      </c>
      <c r="Q75" s="11">
        <v>4</v>
      </c>
      <c r="R75" s="11">
        <v>600</v>
      </c>
      <c r="S75" s="11">
        <v>1600</v>
      </c>
      <c r="T75" s="11" t="s">
        <v>32</v>
      </c>
      <c r="U75" s="11" t="s">
        <v>355</v>
      </c>
      <c r="V75" s="11" t="s">
        <v>34</v>
      </c>
      <c r="W75" s="12" t="s">
        <v>428</v>
      </c>
      <c r="X75" s="13" t="s">
        <v>429</v>
      </c>
    </row>
  </sheetData>
  <sortState ref="A3:V75">
    <sortCondition ref="D41:D100"/>
  </sortState>
  <mergeCells count="1">
    <mergeCell ref="A1:V1"/>
  </mergeCells>
  <pageMargins left="0.251388888888889" right="0.251388888888889" top="0.629861111111111" bottom="0.357638888888889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东安县2026年春季幼儿园相关信息备案收集表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原汁原味</cp:lastModifiedBy>
  <dcterms:created xsi:type="dcterms:W3CDTF">2025-09-03T17:26:00Z</dcterms:created>
  <cp:lastPrinted>2026-02-28T03:57:00Z</cp:lastPrinted>
  <dcterms:modified xsi:type="dcterms:W3CDTF">2026-04-16T02:48:59Z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89223EADD9374714973BC32D37909A0B_13</vt:lpwstr>
  </property>
  <property fmtid="{D5CDD505-2E9C-101B-9397-08002B2CF9AE}" pid="4" name="CalculationRule">
    <vt:i4>0</vt:i4>
  </property>
</Properties>
</file>