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3"/>
  </bookViews>
  <sheets>
    <sheet name="封面" sheetId="8" r:id="rId1"/>
    <sheet name="目录" sheetId="9" r:id="rId2"/>
    <sheet name="校验表" sheetId="53" r:id="rId3"/>
    <sheet name="表一" sheetId="12" r:id="rId4"/>
    <sheet name="表二（旧）" sheetId="54" r:id="rId5"/>
    <sheet name="表二（新）" sheetId="48" r:id="rId6"/>
    <sheet name="表三" sheetId="18" r:id="rId7"/>
    <sheet name="表四" sheetId="6" r:id="rId8"/>
    <sheet name="表五" sheetId="5" r:id="rId9"/>
    <sheet name="表六 (1)" sheetId="26" r:id="rId10"/>
    <sheet name="表六（2)" sheetId="23" r:id="rId11"/>
    <sheet name="表七 (1)" sheetId="27" r:id="rId12"/>
    <sheet name="表七(2)" sheetId="24" r:id="rId13"/>
    <sheet name="表八" sheetId="2" r:id="rId14"/>
    <sheet name="表九" sheetId="11" r:id="rId15"/>
    <sheet name="表十" sheetId="36" r:id="rId16"/>
    <sheet name="表十一" sheetId="10" r:id="rId17"/>
  </sheets>
  <definedNames>
    <definedName name="_xlnm._FilterDatabase" localSheetId="3" hidden="1">表一!$A$4:$D$34</definedName>
    <definedName name="_xlnm._FilterDatabase" localSheetId="4" hidden="1">'表二（旧）'!$A$4:$U$1311</definedName>
    <definedName name="_xlnm._FilterDatabase" localSheetId="5" hidden="1">'表二（新）'!$A$4:$F$1304</definedName>
    <definedName name="_xlnm._FilterDatabase" localSheetId="6" hidden="1">表三!$A$5:$F$77</definedName>
    <definedName name="_xlnm._FilterDatabase" localSheetId="7" hidden="1">表四!$A$5:$H$215</definedName>
    <definedName name="_xlnm._FilterDatabase" localSheetId="16" hidden="1">表十一!$A$5:$H$51</definedName>
    <definedName name="_xlnm.Print_Area" localSheetId="4">'表二（旧）'!$B$5:$B$1309</definedName>
    <definedName name="_xlnm.Print_Area" localSheetId="6">表三!$A$1:$F$98</definedName>
    <definedName name="_xlnm.Print_Titles" localSheetId="13">表八!$1:$5</definedName>
    <definedName name="_xlnm.Print_Titles" localSheetId="14">表九!$1:$5</definedName>
    <definedName name="_xlnm.Print_Titles" localSheetId="9">'表六 (1)'!$A:$A</definedName>
    <definedName name="_xlnm.Print_Titles" localSheetId="10">'表六（2)'!$A:$A</definedName>
    <definedName name="_xlnm.Print_Titles" localSheetId="11">'表七 (1)'!$A:$A</definedName>
    <definedName name="_xlnm.Print_Titles" localSheetId="12">'表七(2)'!$A:$A</definedName>
    <definedName name="_xlnm.Print_Titles" localSheetId="6">表三!$1:$5</definedName>
    <definedName name="_xlnm.Print_Titles" localSheetId="16">表十一!$1:$5</definedName>
    <definedName name="_xlnm.Print_Titles" localSheetId="7">表四!$1:$5</definedName>
    <definedName name="_xlnm.Print_Titles" localSheetId="8">表五!$A:$A,表五!$1:$4</definedName>
    <definedName name="_xlnm.Print_Titles" localSheetId="3">表一!$1:$4</definedName>
    <definedName name="地区名称" localSheetId="1">目录!#REF!</definedName>
    <definedName name="地区名称">封面!$B$2:$B$6</definedName>
  </definedNames>
  <calcPr calcId="144525"/>
</workbook>
</file>

<file path=xl/comments1.xml><?xml version="1.0" encoding="utf-8"?>
<comments xmlns="http://schemas.openxmlformats.org/spreadsheetml/2006/main">
  <authors>
    <author>刘旭</author>
    <author>李欢</author>
  </authors>
  <commentList>
    <comment ref="B6" authorId="0">
      <text>
        <r>
          <rPr>
            <b/>
            <sz val="9"/>
            <rFont val="宋体"/>
            <charset val="134"/>
          </rPr>
          <t>刘旭:</t>
        </r>
        <r>
          <rPr>
            <sz val="9"/>
            <rFont val="宋体"/>
            <charset val="134"/>
          </rPr>
          <t xml:space="preserve">
</t>
        </r>
      </text>
    </comment>
    <comment ref="A20" authorId="1">
      <text>
        <r>
          <rPr>
            <b/>
            <sz val="9"/>
            <rFont val="宋体"/>
            <charset val="134"/>
          </rPr>
          <t>李欢</t>
        </r>
        <r>
          <rPr>
            <b/>
            <sz val="9"/>
            <rFont val="Tahoma"/>
            <charset val="134"/>
          </rPr>
          <t>:</t>
        </r>
        <r>
          <rPr>
            <sz val="9"/>
            <rFont val="Tahoma"/>
            <charset val="134"/>
          </rPr>
          <t xml:space="preserve">
2018.01.01</t>
        </r>
        <r>
          <rPr>
            <sz val="9"/>
            <rFont val="宋体"/>
            <charset val="134"/>
          </rPr>
          <t>实施</t>
        </r>
      </text>
    </comment>
  </commentList>
</comments>
</file>

<file path=xl/comments2.xml><?xml version="1.0" encoding="utf-8"?>
<comments xmlns="http://schemas.openxmlformats.org/spreadsheetml/2006/main">
  <authors>
    <author>李欢</author>
  </authors>
  <commentList>
    <comment ref="A6" authorId="0">
      <text>
        <r>
          <rPr>
            <b/>
            <sz val="9"/>
            <rFont val="宋体"/>
            <charset val="134"/>
          </rPr>
          <t>李欢</t>
        </r>
        <r>
          <rPr>
            <b/>
            <sz val="9"/>
            <rFont val="Tahoma"/>
            <charset val="134"/>
          </rPr>
          <t>:</t>
        </r>
        <r>
          <rPr>
            <sz val="9"/>
            <rFont val="Tahoma"/>
            <charset val="134"/>
          </rPr>
          <t xml:space="preserve">
01</t>
        </r>
      </text>
    </comment>
    <comment ref="A18" authorId="0">
      <text>
        <r>
          <rPr>
            <b/>
            <sz val="9"/>
            <rFont val="宋体"/>
            <charset val="134"/>
          </rPr>
          <t>李欢</t>
        </r>
        <r>
          <rPr>
            <b/>
            <sz val="9"/>
            <rFont val="Tahoma"/>
            <charset val="134"/>
          </rPr>
          <t>:</t>
        </r>
        <r>
          <rPr>
            <sz val="9"/>
            <rFont val="Tahoma"/>
            <charset val="134"/>
          </rPr>
          <t xml:space="preserve">
02</t>
        </r>
      </text>
    </comment>
    <comment ref="A27" authorId="0">
      <text>
        <r>
          <rPr>
            <b/>
            <sz val="9"/>
            <rFont val="宋体"/>
            <charset val="134"/>
          </rPr>
          <t>李欢</t>
        </r>
        <r>
          <rPr>
            <b/>
            <sz val="9"/>
            <rFont val="Tahoma"/>
            <charset val="134"/>
          </rPr>
          <t>:</t>
        </r>
        <r>
          <rPr>
            <sz val="9"/>
            <rFont val="Tahoma"/>
            <charset val="134"/>
          </rPr>
          <t xml:space="preserve">
03</t>
        </r>
      </text>
    </comment>
    <comment ref="A38" authorId="0">
      <text>
        <r>
          <rPr>
            <b/>
            <sz val="9"/>
            <rFont val="宋体"/>
            <charset val="134"/>
          </rPr>
          <t>李欢</t>
        </r>
        <r>
          <rPr>
            <b/>
            <sz val="9"/>
            <rFont val="Tahoma"/>
            <charset val="134"/>
          </rPr>
          <t>:</t>
        </r>
        <r>
          <rPr>
            <sz val="9"/>
            <rFont val="Tahoma"/>
            <charset val="134"/>
          </rPr>
          <t xml:space="preserve">
04</t>
        </r>
      </text>
    </comment>
    <comment ref="A50" authorId="0">
      <text>
        <r>
          <rPr>
            <b/>
            <sz val="9"/>
            <rFont val="宋体"/>
            <charset val="134"/>
          </rPr>
          <t>李欢</t>
        </r>
        <r>
          <rPr>
            <b/>
            <sz val="9"/>
            <rFont val="Tahoma"/>
            <charset val="134"/>
          </rPr>
          <t>:</t>
        </r>
        <r>
          <rPr>
            <sz val="9"/>
            <rFont val="Tahoma"/>
            <charset val="134"/>
          </rPr>
          <t xml:space="preserve">
05</t>
        </r>
      </text>
    </comment>
    <comment ref="A61" authorId="0">
      <text>
        <r>
          <rPr>
            <b/>
            <sz val="9"/>
            <rFont val="宋体"/>
            <charset val="134"/>
          </rPr>
          <t>李欢</t>
        </r>
        <r>
          <rPr>
            <b/>
            <sz val="9"/>
            <rFont val="Tahoma"/>
            <charset val="134"/>
          </rPr>
          <t>:</t>
        </r>
        <r>
          <rPr>
            <sz val="9"/>
            <rFont val="Tahoma"/>
            <charset val="134"/>
          </rPr>
          <t xml:space="preserve">
06</t>
        </r>
      </text>
    </comment>
    <comment ref="A72" authorId="0">
      <text>
        <r>
          <rPr>
            <b/>
            <sz val="9"/>
            <rFont val="宋体"/>
            <charset val="134"/>
          </rPr>
          <t>李欢</t>
        </r>
        <r>
          <rPr>
            <b/>
            <sz val="9"/>
            <rFont val="Tahoma"/>
            <charset val="134"/>
          </rPr>
          <t>:</t>
        </r>
        <r>
          <rPr>
            <sz val="9"/>
            <rFont val="Tahoma"/>
            <charset val="134"/>
          </rPr>
          <t xml:space="preserve">
07</t>
        </r>
      </text>
    </comment>
    <comment ref="A84" authorId="0">
      <text>
        <r>
          <rPr>
            <b/>
            <sz val="9"/>
            <rFont val="宋体"/>
            <charset val="134"/>
          </rPr>
          <t>李欢</t>
        </r>
        <r>
          <rPr>
            <b/>
            <sz val="9"/>
            <rFont val="Tahoma"/>
            <charset val="134"/>
          </rPr>
          <t>:</t>
        </r>
        <r>
          <rPr>
            <sz val="9"/>
            <rFont val="Tahoma"/>
            <charset val="134"/>
          </rPr>
          <t xml:space="preserve">
08</t>
        </r>
      </text>
    </comment>
    <comment ref="A93" authorId="0">
      <text>
        <r>
          <rPr>
            <b/>
            <sz val="9"/>
            <rFont val="宋体"/>
            <charset val="134"/>
          </rPr>
          <t>李欢</t>
        </r>
        <r>
          <rPr>
            <b/>
            <sz val="9"/>
            <rFont val="Tahoma"/>
            <charset val="134"/>
          </rPr>
          <t>:</t>
        </r>
        <r>
          <rPr>
            <sz val="9"/>
            <rFont val="Tahoma"/>
            <charset val="134"/>
          </rPr>
          <t xml:space="preserve">
20109</t>
        </r>
      </text>
    </comment>
    <comment ref="A98" authorId="0">
      <text>
        <r>
          <rPr>
            <b/>
            <sz val="9"/>
            <rFont val="宋体"/>
            <charset val="134"/>
          </rPr>
          <t>李欢</t>
        </r>
        <r>
          <rPr>
            <b/>
            <sz val="9"/>
            <rFont val="Tahoma"/>
            <charset val="134"/>
          </rPr>
          <t>:</t>
        </r>
        <r>
          <rPr>
            <sz val="9"/>
            <rFont val="Tahoma"/>
            <charset val="134"/>
          </rPr>
          <t xml:space="preserve">
</t>
        </r>
        <r>
          <rPr>
            <sz val="9"/>
            <rFont val="宋体"/>
            <charset val="134"/>
          </rPr>
          <t>修改</t>
        </r>
        <r>
          <rPr>
            <b/>
            <sz val="9"/>
            <rFont val="宋体"/>
            <charset val="134"/>
          </rPr>
          <t>口岸电子执法系统建设与维护</t>
        </r>
      </text>
    </comment>
    <comment ref="A106" authorId="0">
      <text>
        <r>
          <rPr>
            <b/>
            <sz val="9"/>
            <rFont val="宋体"/>
            <charset val="134"/>
          </rPr>
          <t>李欢</t>
        </r>
        <r>
          <rPr>
            <b/>
            <sz val="9"/>
            <rFont val="Tahoma"/>
            <charset val="134"/>
          </rPr>
          <t>:</t>
        </r>
        <r>
          <rPr>
            <sz val="9"/>
            <rFont val="Tahoma"/>
            <charset val="134"/>
          </rPr>
          <t xml:space="preserve">
10</t>
        </r>
      </text>
    </comment>
    <comment ref="A116" authorId="0">
      <text>
        <r>
          <rPr>
            <b/>
            <sz val="9"/>
            <rFont val="宋体"/>
            <charset val="134"/>
          </rPr>
          <t>李欢</t>
        </r>
        <r>
          <rPr>
            <b/>
            <sz val="9"/>
            <rFont val="Tahoma"/>
            <charset val="134"/>
          </rPr>
          <t>:</t>
        </r>
        <r>
          <rPr>
            <sz val="9"/>
            <rFont val="Tahoma"/>
            <charset val="134"/>
          </rPr>
          <t xml:space="preserve">
11</t>
        </r>
      </text>
    </comment>
    <comment ref="A125" authorId="0">
      <text>
        <r>
          <rPr>
            <b/>
            <sz val="9"/>
            <rFont val="宋体"/>
            <charset val="134"/>
          </rPr>
          <t>李欢</t>
        </r>
        <r>
          <rPr>
            <b/>
            <sz val="9"/>
            <rFont val="Tahoma"/>
            <charset val="134"/>
          </rPr>
          <t>:</t>
        </r>
        <r>
          <rPr>
            <sz val="9"/>
            <rFont val="Tahoma"/>
            <charset val="134"/>
          </rPr>
          <t xml:space="preserve">
13</t>
        </r>
      </text>
    </comment>
    <comment ref="A136" authorId="0">
      <text>
        <r>
          <rPr>
            <b/>
            <sz val="9"/>
            <rFont val="宋体"/>
            <charset val="134"/>
          </rPr>
          <t>李欢</t>
        </r>
        <r>
          <rPr>
            <b/>
            <sz val="9"/>
            <rFont val="Tahoma"/>
            <charset val="134"/>
          </rPr>
          <t>:</t>
        </r>
        <r>
          <rPr>
            <sz val="9"/>
            <rFont val="Tahoma"/>
            <charset val="134"/>
          </rPr>
          <t xml:space="preserve">
14</t>
        </r>
      </text>
    </comment>
    <comment ref="A150" authorId="0">
      <text>
        <r>
          <rPr>
            <b/>
            <sz val="9"/>
            <rFont val="宋体"/>
            <charset val="134"/>
          </rPr>
          <t>李欢</t>
        </r>
        <r>
          <rPr>
            <b/>
            <sz val="9"/>
            <rFont val="Tahoma"/>
            <charset val="134"/>
          </rPr>
          <t>:</t>
        </r>
        <r>
          <rPr>
            <sz val="9"/>
            <rFont val="Tahoma"/>
            <charset val="134"/>
          </rPr>
          <t xml:space="preserve">
23</t>
        </r>
      </text>
    </comment>
    <comment ref="A157" authorId="0">
      <text>
        <r>
          <rPr>
            <b/>
            <sz val="9"/>
            <rFont val="宋体"/>
            <charset val="134"/>
          </rPr>
          <t>李欢</t>
        </r>
        <r>
          <rPr>
            <b/>
            <sz val="9"/>
            <rFont val="Tahoma"/>
            <charset val="134"/>
          </rPr>
          <t>:
25</t>
        </r>
        <r>
          <rPr>
            <sz val="9"/>
            <rFont val="Tahoma"/>
            <charset val="134"/>
          </rPr>
          <t xml:space="preserve">
</t>
        </r>
        <r>
          <rPr>
            <sz val="9"/>
            <rFont val="宋体"/>
            <charset val="134"/>
          </rPr>
          <t>修改港澳台侨事务</t>
        </r>
      </text>
    </comment>
    <comment ref="A164" authorId="0">
      <text>
        <r>
          <rPr>
            <b/>
            <sz val="9"/>
            <rFont val="宋体"/>
            <charset val="134"/>
          </rPr>
          <t>李欢</t>
        </r>
        <r>
          <rPr>
            <b/>
            <sz val="9"/>
            <rFont val="Tahoma"/>
            <charset val="134"/>
          </rPr>
          <t>:</t>
        </r>
        <r>
          <rPr>
            <sz val="9"/>
            <rFont val="Tahoma"/>
            <charset val="134"/>
          </rPr>
          <t xml:space="preserve">
</t>
        </r>
        <r>
          <rPr>
            <sz val="9"/>
            <rFont val="宋体"/>
            <charset val="134"/>
          </rPr>
          <t>修改港澳台侨事务</t>
        </r>
      </text>
    </comment>
    <comment ref="A165" authorId="0">
      <text>
        <r>
          <rPr>
            <b/>
            <sz val="9"/>
            <rFont val="宋体"/>
            <charset val="134"/>
          </rPr>
          <t>李欢</t>
        </r>
        <r>
          <rPr>
            <b/>
            <sz val="9"/>
            <rFont val="Tahoma"/>
            <charset val="134"/>
          </rPr>
          <t>:</t>
        </r>
        <r>
          <rPr>
            <sz val="9"/>
            <rFont val="Tahoma"/>
            <charset val="134"/>
          </rPr>
          <t xml:space="preserve">
26</t>
        </r>
        <r>
          <rPr>
            <sz val="9"/>
            <rFont val="宋体"/>
            <charset val="134"/>
          </rPr>
          <t>，无</t>
        </r>
        <r>
          <rPr>
            <sz val="9"/>
            <rFont val="Tahoma"/>
            <charset val="134"/>
          </rPr>
          <t>27</t>
        </r>
      </text>
    </comment>
    <comment ref="A171" authorId="0">
      <text>
        <r>
          <rPr>
            <b/>
            <sz val="9"/>
            <rFont val="宋体"/>
            <charset val="134"/>
          </rPr>
          <t>李欢</t>
        </r>
        <r>
          <rPr>
            <b/>
            <sz val="9"/>
            <rFont val="Tahoma"/>
            <charset val="134"/>
          </rPr>
          <t>:</t>
        </r>
        <r>
          <rPr>
            <sz val="9"/>
            <rFont val="Tahoma"/>
            <charset val="134"/>
          </rPr>
          <t xml:space="preserve">
28</t>
        </r>
      </text>
    </comment>
    <comment ref="A178" authorId="0">
      <text>
        <r>
          <rPr>
            <b/>
            <sz val="9"/>
            <rFont val="宋体"/>
            <charset val="134"/>
          </rPr>
          <t>李欢</t>
        </r>
        <r>
          <rPr>
            <b/>
            <sz val="9"/>
            <rFont val="Tahoma"/>
            <charset val="134"/>
          </rPr>
          <t>:</t>
        </r>
        <r>
          <rPr>
            <sz val="9"/>
            <rFont val="Tahoma"/>
            <charset val="134"/>
          </rPr>
          <t xml:space="preserve">
29</t>
        </r>
        <r>
          <rPr>
            <sz val="9"/>
            <rFont val="宋体"/>
            <charset val="134"/>
          </rPr>
          <t>，无</t>
        </r>
        <r>
          <rPr>
            <sz val="9"/>
            <rFont val="Tahoma"/>
            <charset val="134"/>
          </rPr>
          <t>30</t>
        </r>
      </text>
    </comment>
    <comment ref="A185" authorId="0">
      <text>
        <r>
          <rPr>
            <b/>
            <sz val="9"/>
            <rFont val="宋体"/>
            <charset val="134"/>
          </rPr>
          <t>李欢</t>
        </r>
        <r>
          <rPr>
            <b/>
            <sz val="9"/>
            <rFont val="Tahoma"/>
            <charset val="134"/>
          </rPr>
          <t>:</t>
        </r>
        <r>
          <rPr>
            <sz val="9"/>
            <rFont val="Tahoma"/>
            <charset val="134"/>
          </rPr>
          <t xml:space="preserve">
31</t>
        </r>
      </text>
    </comment>
    <comment ref="A192" authorId="0">
      <text>
        <r>
          <rPr>
            <b/>
            <sz val="9"/>
            <rFont val="宋体"/>
            <charset val="134"/>
          </rPr>
          <t>李欢</t>
        </r>
        <r>
          <rPr>
            <b/>
            <sz val="9"/>
            <rFont val="Tahoma"/>
            <charset val="134"/>
          </rPr>
          <t>:</t>
        </r>
        <r>
          <rPr>
            <sz val="9"/>
            <rFont val="Tahoma"/>
            <charset val="134"/>
          </rPr>
          <t xml:space="preserve">
32</t>
        </r>
      </text>
    </comment>
    <comment ref="A199" authorId="0">
      <text>
        <r>
          <rPr>
            <b/>
            <sz val="9"/>
            <rFont val="宋体"/>
            <charset val="134"/>
          </rPr>
          <t>李欢</t>
        </r>
        <r>
          <rPr>
            <b/>
            <sz val="9"/>
            <rFont val="Tahoma"/>
            <charset val="134"/>
          </rPr>
          <t>:</t>
        </r>
        <r>
          <rPr>
            <sz val="9"/>
            <rFont val="Tahoma"/>
            <charset val="134"/>
          </rPr>
          <t xml:space="preserve">
33</t>
        </r>
      </text>
    </comment>
    <comment ref="A205" authorId="0">
      <text>
        <r>
          <rPr>
            <b/>
            <sz val="9"/>
            <rFont val="宋体"/>
            <charset val="134"/>
          </rPr>
          <t>李欢</t>
        </r>
        <r>
          <rPr>
            <b/>
            <sz val="9"/>
            <rFont val="Tahoma"/>
            <charset val="134"/>
          </rPr>
          <t>:</t>
        </r>
        <r>
          <rPr>
            <sz val="9"/>
            <rFont val="Tahoma"/>
            <charset val="134"/>
          </rPr>
          <t xml:space="preserve">
34</t>
        </r>
      </text>
    </comment>
    <comment ref="A213" authorId="0">
      <text>
        <r>
          <rPr>
            <b/>
            <sz val="9"/>
            <rFont val="宋体"/>
            <charset val="134"/>
          </rPr>
          <t>李欢</t>
        </r>
        <r>
          <rPr>
            <b/>
            <sz val="9"/>
            <rFont val="Tahoma"/>
            <charset val="134"/>
          </rPr>
          <t>:</t>
        </r>
        <r>
          <rPr>
            <sz val="9"/>
            <rFont val="Tahoma"/>
            <charset val="134"/>
          </rPr>
          <t xml:space="preserve">
35</t>
        </r>
      </text>
    </comment>
    <comment ref="A219" authorId="0">
      <text>
        <r>
          <rPr>
            <b/>
            <sz val="9"/>
            <rFont val="宋体"/>
            <charset val="134"/>
          </rPr>
          <t>李欢</t>
        </r>
        <r>
          <rPr>
            <b/>
            <sz val="9"/>
            <rFont val="Tahoma"/>
            <charset val="134"/>
          </rPr>
          <t>:</t>
        </r>
        <r>
          <rPr>
            <sz val="9"/>
            <rFont val="Tahoma"/>
            <charset val="134"/>
          </rPr>
          <t xml:space="preserve">
36</t>
        </r>
      </text>
    </comment>
    <comment ref="A225" authorId="0">
      <text>
        <r>
          <rPr>
            <b/>
            <sz val="9"/>
            <rFont val="宋体"/>
            <charset val="134"/>
          </rPr>
          <t>李欢</t>
        </r>
        <r>
          <rPr>
            <b/>
            <sz val="9"/>
            <rFont val="Tahoma"/>
            <charset val="134"/>
          </rPr>
          <t>:</t>
        </r>
        <r>
          <rPr>
            <sz val="9"/>
            <rFont val="Tahoma"/>
            <charset val="134"/>
          </rPr>
          <t xml:space="preserve">
37</t>
        </r>
      </text>
    </comment>
    <comment ref="A231" authorId="0">
      <text>
        <r>
          <rPr>
            <b/>
            <sz val="9"/>
            <rFont val="宋体"/>
            <charset val="134"/>
          </rPr>
          <t>李欢</t>
        </r>
        <r>
          <rPr>
            <b/>
            <sz val="9"/>
            <rFont val="Tahoma"/>
            <charset val="134"/>
          </rPr>
          <t>:</t>
        </r>
        <r>
          <rPr>
            <sz val="9"/>
            <rFont val="Tahoma"/>
            <charset val="134"/>
          </rPr>
          <t xml:space="preserve">
38</t>
        </r>
      </text>
    </comment>
    <comment ref="A248" authorId="0">
      <text>
        <r>
          <rPr>
            <b/>
            <sz val="9"/>
            <rFont val="宋体"/>
            <charset val="134"/>
          </rPr>
          <t>李欢</t>
        </r>
        <r>
          <rPr>
            <b/>
            <sz val="9"/>
            <rFont val="Tahoma"/>
            <charset val="134"/>
          </rPr>
          <t>:</t>
        </r>
        <r>
          <rPr>
            <sz val="9"/>
            <rFont val="Tahoma"/>
            <charset val="134"/>
          </rPr>
          <t xml:space="preserve">
20199</t>
        </r>
      </text>
    </comment>
    <comment ref="A268" authorId="0">
      <text>
        <r>
          <rPr>
            <b/>
            <sz val="9"/>
            <rFont val="宋体"/>
            <charset val="134"/>
          </rPr>
          <t>李欢</t>
        </r>
        <r>
          <rPr>
            <b/>
            <sz val="9"/>
            <rFont val="Tahoma"/>
            <charset val="134"/>
          </rPr>
          <t>:</t>
        </r>
        <r>
          <rPr>
            <sz val="9"/>
            <rFont val="Tahoma"/>
            <charset val="134"/>
          </rPr>
          <t xml:space="preserve">
</t>
        </r>
        <r>
          <rPr>
            <sz val="9"/>
            <rFont val="宋体"/>
            <charset val="134"/>
          </rPr>
          <t>将内卫修改为武装警察部队</t>
        </r>
      </text>
    </comment>
    <comment ref="A270" authorId="0">
      <text>
        <r>
          <rPr>
            <b/>
            <sz val="9"/>
            <rFont val="宋体"/>
            <charset val="134"/>
          </rPr>
          <t>李欢</t>
        </r>
        <r>
          <rPr>
            <b/>
            <sz val="9"/>
            <rFont val="Tahoma"/>
            <charset val="134"/>
          </rPr>
          <t>:</t>
        </r>
        <r>
          <rPr>
            <sz val="9"/>
            <rFont val="Tahoma"/>
            <charset val="134"/>
          </rPr>
          <t xml:space="preserve">
20402</t>
        </r>
      </text>
    </comment>
    <comment ref="A279" authorId="0">
      <text>
        <r>
          <rPr>
            <b/>
            <sz val="9"/>
            <rFont val="宋体"/>
            <charset val="134"/>
          </rPr>
          <t>李欢</t>
        </r>
        <r>
          <rPr>
            <b/>
            <sz val="9"/>
            <rFont val="Tahoma"/>
            <charset val="134"/>
          </rPr>
          <t>:</t>
        </r>
        <r>
          <rPr>
            <sz val="9"/>
            <rFont val="Tahoma"/>
            <charset val="134"/>
          </rPr>
          <t xml:space="preserve">
20403</t>
        </r>
      </text>
    </comment>
    <comment ref="A294" authorId="0">
      <text>
        <r>
          <rPr>
            <b/>
            <sz val="9"/>
            <rFont val="宋体"/>
            <charset val="134"/>
          </rPr>
          <t>李欢</t>
        </r>
        <r>
          <rPr>
            <b/>
            <sz val="9"/>
            <rFont val="Tahoma"/>
            <charset val="134"/>
          </rPr>
          <t>:</t>
        </r>
        <r>
          <rPr>
            <sz val="9"/>
            <rFont val="Tahoma"/>
            <charset val="134"/>
          </rPr>
          <t xml:space="preserve">
20405</t>
        </r>
      </text>
    </comment>
    <comment ref="A303" authorId="0">
      <text>
        <r>
          <rPr>
            <b/>
            <sz val="9"/>
            <rFont val="宋体"/>
            <charset val="134"/>
          </rPr>
          <t>李欢</t>
        </r>
        <r>
          <rPr>
            <b/>
            <sz val="9"/>
            <rFont val="Tahoma"/>
            <charset val="134"/>
          </rPr>
          <t>:</t>
        </r>
        <r>
          <rPr>
            <sz val="9"/>
            <rFont val="Tahoma"/>
            <charset val="134"/>
          </rPr>
          <t xml:space="preserve">
20406</t>
        </r>
      </text>
    </comment>
    <comment ref="A319" authorId="0">
      <text>
        <r>
          <rPr>
            <b/>
            <sz val="9"/>
            <rFont val="宋体"/>
            <charset val="134"/>
          </rPr>
          <t>李欢</t>
        </r>
        <r>
          <rPr>
            <b/>
            <sz val="9"/>
            <rFont val="Tahoma"/>
            <charset val="134"/>
          </rPr>
          <t>:</t>
        </r>
        <r>
          <rPr>
            <sz val="9"/>
            <rFont val="Tahoma"/>
            <charset val="134"/>
          </rPr>
          <t xml:space="preserve">
20407</t>
        </r>
      </text>
    </comment>
    <comment ref="A339" authorId="0">
      <text>
        <r>
          <rPr>
            <b/>
            <sz val="9"/>
            <rFont val="宋体"/>
            <charset val="134"/>
          </rPr>
          <t>李欢</t>
        </r>
        <r>
          <rPr>
            <b/>
            <sz val="9"/>
            <rFont val="Tahoma"/>
            <charset val="134"/>
          </rPr>
          <t>:</t>
        </r>
        <r>
          <rPr>
            <sz val="9"/>
            <rFont val="Tahoma"/>
            <charset val="134"/>
          </rPr>
          <t xml:space="preserve">
20409</t>
        </r>
      </text>
    </comment>
    <comment ref="A347" authorId="0">
      <text>
        <r>
          <rPr>
            <b/>
            <sz val="9"/>
            <rFont val="宋体"/>
            <charset val="134"/>
          </rPr>
          <t>李欢</t>
        </r>
        <r>
          <rPr>
            <b/>
            <sz val="9"/>
            <rFont val="Tahoma"/>
            <charset val="134"/>
          </rPr>
          <t>:</t>
        </r>
        <r>
          <rPr>
            <sz val="9"/>
            <rFont val="Tahoma"/>
            <charset val="134"/>
          </rPr>
          <t xml:space="preserve">
20410</t>
        </r>
      </text>
    </comment>
    <comment ref="A353" authorId="0">
      <text>
        <r>
          <rPr>
            <b/>
            <sz val="9"/>
            <rFont val="宋体"/>
            <charset val="134"/>
          </rPr>
          <t>李欢</t>
        </r>
        <r>
          <rPr>
            <b/>
            <sz val="9"/>
            <rFont val="Tahoma"/>
            <charset val="134"/>
          </rPr>
          <t>:</t>
        </r>
        <r>
          <rPr>
            <sz val="9"/>
            <rFont val="Tahoma"/>
            <charset val="134"/>
          </rPr>
          <t xml:space="preserve">
20499</t>
        </r>
      </text>
    </comment>
    <comment ref="A354" authorId="0">
      <text>
        <r>
          <rPr>
            <b/>
            <sz val="9"/>
            <rFont val="宋体"/>
            <charset val="134"/>
          </rPr>
          <t>李欢</t>
        </r>
        <r>
          <rPr>
            <b/>
            <sz val="9"/>
            <rFont val="Tahoma"/>
            <charset val="134"/>
          </rPr>
          <t>:</t>
        </r>
        <r>
          <rPr>
            <sz val="9"/>
            <rFont val="Tahoma"/>
            <charset val="134"/>
          </rPr>
          <t xml:space="preserve">
20499</t>
        </r>
      </text>
    </comment>
    <comment ref="A355" authorId="0">
      <text>
        <r>
          <rPr>
            <b/>
            <sz val="9"/>
            <rFont val="宋体"/>
            <charset val="134"/>
          </rPr>
          <t>李欢</t>
        </r>
        <r>
          <rPr>
            <b/>
            <sz val="9"/>
            <rFont val="Tahoma"/>
            <charset val="134"/>
          </rPr>
          <t>:</t>
        </r>
        <r>
          <rPr>
            <sz val="9"/>
            <rFont val="Tahoma"/>
            <charset val="134"/>
          </rPr>
          <t xml:space="preserve">
205</t>
        </r>
      </text>
    </comment>
    <comment ref="A356" authorId="0">
      <text>
        <r>
          <rPr>
            <b/>
            <sz val="9"/>
            <rFont val="宋体"/>
            <charset val="134"/>
          </rPr>
          <t>李欢</t>
        </r>
        <r>
          <rPr>
            <b/>
            <sz val="9"/>
            <rFont val="Tahoma"/>
            <charset val="134"/>
          </rPr>
          <t>:</t>
        </r>
        <r>
          <rPr>
            <sz val="9"/>
            <rFont val="Tahoma"/>
            <charset val="134"/>
          </rPr>
          <t xml:space="preserve">
20501</t>
        </r>
      </text>
    </comment>
    <comment ref="A361" authorId="0">
      <text>
        <r>
          <rPr>
            <b/>
            <sz val="9"/>
            <rFont val="宋体"/>
            <charset val="134"/>
          </rPr>
          <t>李欢</t>
        </r>
        <r>
          <rPr>
            <b/>
            <sz val="9"/>
            <rFont val="Tahoma"/>
            <charset val="134"/>
          </rPr>
          <t>:</t>
        </r>
        <r>
          <rPr>
            <sz val="9"/>
            <rFont val="Tahoma"/>
            <charset val="134"/>
          </rPr>
          <t xml:space="preserve">
20502</t>
        </r>
      </text>
    </comment>
    <comment ref="A370" authorId="0">
      <text>
        <r>
          <rPr>
            <b/>
            <sz val="9"/>
            <rFont val="宋体"/>
            <charset val="134"/>
          </rPr>
          <t>李欢</t>
        </r>
        <r>
          <rPr>
            <b/>
            <sz val="9"/>
            <rFont val="Tahoma"/>
            <charset val="134"/>
          </rPr>
          <t>:</t>
        </r>
        <r>
          <rPr>
            <sz val="9"/>
            <rFont val="Tahoma"/>
            <charset val="134"/>
          </rPr>
          <t xml:space="preserve">
20503</t>
        </r>
      </text>
    </comment>
    <comment ref="A377" authorId="0">
      <text>
        <r>
          <rPr>
            <b/>
            <sz val="9"/>
            <rFont val="宋体"/>
            <charset val="134"/>
          </rPr>
          <t>李欢</t>
        </r>
        <r>
          <rPr>
            <b/>
            <sz val="9"/>
            <rFont val="Tahoma"/>
            <charset val="134"/>
          </rPr>
          <t>:</t>
        </r>
        <r>
          <rPr>
            <sz val="9"/>
            <rFont val="Tahoma"/>
            <charset val="134"/>
          </rPr>
          <t xml:space="preserve">
20504</t>
        </r>
      </text>
    </comment>
    <comment ref="A383" authorId="0">
      <text>
        <r>
          <rPr>
            <b/>
            <sz val="9"/>
            <rFont val="宋体"/>
            <charset val="134"/>
          </rPr>
          <t>李欢</t>
        </r>
        <r>
          <rPr>
            <b/>
            <sz val="9"/>
            <rFont val="Tahoma"/>
            <charset val="134"/>
          </rPr>
          <t>:</t>
        </r>
        <r>
          <rPr>
            <sz val="9"/>
            <rFont val="Tahoma"/>
            <charset val="134"/>
          </rPr>
          <t xml:space="preserve">
20505</t>
        </r>
      </text>
    </comment>
    <comment ref="A387" authorId="0">
      <text>
        <r>
          <rPr>
            <b/>
            <sz val="9"/>
            <rFont val="宋体"/>
            <charset val="134"/>
          </rPr>
          <t>李欢</t>
        </r>
        <r>
          <rPr>
            <b/>
            <sz val="9"/>
            <rFont val="Tahoma"/>
            <charset val="134"/>
          </rPr>
          <t>:</t>
        </r>
        <r>
          <rPr>
            <sz val="9"/>
            <rFont val="Tahoma"/>
            <charset val="134"/>
          </rPr>
          <t xml:space="preserve">
20506</t>
        </r>
      </text>
    </comment>
    <comment ref="A391" authorId="0">
      <text>
        <r>
          <rPr>
            <b/>
            <sz val="9"/>
            <rFont val="宋体"/>
            <charset val="134"/>
          </rPr>
          <t>李欢</t>
        </r>
        <r>
          <rPr>
            <b/>
            <sz val="9"/>
            <rFont val="Tahoma"/>
            <charset val="134"/>
          </rPr>
          <t>:</t>
        </r>
        <r>
          <rPr>
            <sz val="9"/>
            <rFont val="Tahoma"/>
            <charset val="134"/>
          </rPr>
          <t xml:space="preserve">
20507</t>
        </r>
      </text>
    </comment>
    <comment ref="A395" authorId="0">
      <text>
        <r>
          <rPr>
            <b/>
            <sz val="9"/>
            <rFont val="宋体"/>
            <charset val="134"/>
          </rPr>
          <t>李欢</t>
        </r>
        <r>
          <rPr>
            <b/>
            <sz val="9"/>
            <rFont val="Tahoma"/>
            <charset val="134"/>
          </rPr>
          <t>:</t>
        </r>
        <r>
          <rPr>
            <sz val="9"/>
            <rFont val="Tahoma"/>
            <charset val="134"/>
          </rPr>
          <t xml:space="preserve">
20508</t>
        </r>
      </text>
    </comment>
    <comment ref="A401" authorId="0">
      <text>
        <r>
          <rPr>
            <b/>
            <sz val="9"/>
            <rFont val="宋体"/>
            <charset val="134"/>
          </rPr>
          <t>李欢</t>
        </r>
        <r>
          <rPr>
            <b/>
            <sz val="9"/>
            <rFont val="Tahoma"/>
            <charset val="134"/>
          </rPr>
          <t>:</t>
        </r>
        <r>
          <rPr>
            <sz val="9"/>
            <rFont val="Tahoma"/>
            <charset val="134"/>
          </rPr>
          <t xml:space="preserve">
20509</t>
        </r>
      </text>
    </comment>
    <comment ref="A408" authorId="0">
      <text>
        <r>
          <rPr>
            <b/>
            <sz val="9"/>
            <rFont val="宋体"/>
            <charset val="134"/>
          </rPr>
          <t>李欢</t>
        </r>
        <r>
          <rPr>
            <b/>
            <sz val="9"/>
            <rFont val="Tahoma"/>
            <charset val="134"/>
          </rPr>
          <t>:</t>
        </r>
        <r>
          <rPr>
            <sz val="9"/>
            <rFont val="Tahoma"/>
            <charset val="134"/>
          </rPr>
          <t xml:space="preserve">
20599</t>
        </r>
      </text>
    </comment>
    <comment ref="A409" authorId="0">
      <text>
        <r>
          <rPr>
            <b/>
            <sz val="9"/>
            <rFont val="宋体"/>
            <charset val="134"/>
          </rPr>
          <t>李欢</t>
        </r>
        <r>
          <rPr>
            <b/>
            <sz val="9"/>
            <rFont val="Tahoma"/>
            <charset val="134"/>
          </rPr>
          <t>:</t>
        </r>
        <r>
          <rPr>
            <sz val="9"/>
            <rFont val="Tahoma"/>
            <charset val="134"/>
          </rPr>
          <t xml:space="preserve">
206
</t>
        </r>
      </text>
    </comment>
    <comment ref="A410" authorId="0">
      <text>
        <r>
          <rPr>
            <b/>
            <sz val="9"/>
            <rFont val="宋体"/>
            <charset val="134"/>
          </rPr>
          <t>李欢</t>
        </r>
        <r>
          <rPr>
            <b/>
            <sz val="9"/>
            <rFont val="Tahoma"/>
            <charset val="134"/>
          </rPr>
          <t>:</t>
        </r>
        <r>
          <rPr>
            <sz val="9"/>
            <rFont val="Tahoma"/>
            <charset val="134"/>
          </rPr>
          <t xml:space="preserve">
20601</t>
        </r>
      </text>
    </comment>
    <comment ref="A415" authorId="0">
      <text>
        <r>
          <rPr>
            <b/>
            <sz val="9"/>
            <rFont val="宋体"/>
            <charset val="134"/>
          </rPr>
          <t>李欢</t>
        </r>
        <r>
          <rPr>
            <b/>
            <sz val="9"/>
            <rFont val="Tahoma"/>
            <charset val="134"/>
          </rPr>
          <t>:</t>
        </r>
        <r>
          <rPr>
            <sz val="9"/>
            <rFont val="Tahoma"/>
            <charset val="134"/>
          </rPr>
          <t xml:space="preserve">
20602</t>
        </r>
      </text>
    </comment>
    <comment ref="A424" authorId="0">
      <text>
        <r>
          <rPr>
            <b/>
            <sz val="9"/>
            <rFont val="宋体"/>
            <charset val="134"/>
          </rPr>
          <t>李欢</t>
        </r>
        <r>
          <rPr>
            <b/>
            <sz val="9"/>
            <rFont val="Tahoma"/>
            <charset val="134"/>
          </rPr>
          <t>:</t>
        </r>
        <r>
          <rPr>
            <sz val="9"/>
            <rFont val="Tahoma"/>
            <charset val="134"/>
          </rPr>
          <t xml:space="preserve">
20603</t>
        </r>
      </text>
    </comment>
    <comment ref="A430" authorId="0">
      <text>
        <r>
          <rPr>
            <b/>
            <sz val="9"/>
            <rFont val="宋体"/>
            <charset val="134"/>
          </rPr>
          <t>李欢</t>
        </r>
        <r>
          <rPr>
            <b/>
            <sz val="9"/>
            <rFont val="Tahoma"/>
            <charset val="134"/>
          </rPr>
          <t>:</t>
        </r>
        <r>
          <rPr>
            <sz val="9"/>
            <rFont val="Tahoma"/>
            <charset val="134"/>
          </rPr>
          <t xml:space="preserve">
20604</t>
        </r>
      </text>
    </comment>
    <comment ref="A436" authorId="0">
      <text>
        <r>
          <rPr>
            <b/>
            <sz val="9"/>
            <rFont val="宋体"/>
            <charset val="134"/>
          </rPr>
          <t>李欢</t>
        </r>
        <r>
          <rPr>
            <b/>
            <sz val="9"/>
            <rFont val="Tahoma"/>
            <charset val="134"/>
          </rPr>
          <t>:</t>
        </r>
        <r>
          <rPr>
            <sz val="9"/>
            <rFont val="Tahoma"/>
            <charset val="134"/>
          </rPr>
          <t xml:space="preserve">
20605</t>
        </r>
      </text>
    </comment>
    <comment ref="A441" authorId="0">
      <text>
        <r>
          <rPr>
            <b/>
            <sz val="9"/>
            <rFont val="宋体"/>
            <charset val="134"/>
          </rPr>
          <t>李欢</t>
        </r>
        <r>
          <rPr>
            <b/>
            <sz val="9"/>
            <rFont val="Tahoma"/>
            <charset val="134"/>
          </rPr>
          <t>:</t>
        </r>
        <r>
          <rPr>
            <sz val="9"/>
            <rFont val="Tahoma"/>
            <charset val="134"/>
          </rPr>
          <t xml:space="preserve">
20606</t>
        </r>
      </text>
    </comment>
    <comment ref="A446" authorId="0">
      <text>
        <r>
          <rPr>
            <b/>
            <sz val="9"/>
            <rFont val="宋体"/>
            <charset val="134"/>
          </rPr>
          <t>李欢</t>
        </r>
        <r>
          <rPr>
            <b/>
            <sz val="9"/>
            <rFont val="Tahoma"/>
            <charset val="134"/>
          </rPr>
          <t>:</t>
        </r>
        <r>
          <rPr>
            <sz val="9"/>
            <rFont val="Tahoma"/>
            <charset val="134"/>
          </rPr>
          <t xml:space="preserve">
20607</t>
        </r>
      </text>
    </comment>
    <comment ref="A453" authorId="0">
      <text>
        <r>
          <rPr>
            <b/>
            <sz val="9"/>
            <rFont val="宋体"/>
            <charset val="134"/>
          </rPr>
          <t>李欢</t>
        </r>
        <r>
          <rPr>
            <b/>
            <sz val="9"/>
            <rFont val="Tahoma"/>
            <charset val="134"/>
          </rPr>
          <t>:</t>
        </r>
        <r>
          <rPr>
            <sz val="9"/>
            <rFont val="Tahoma"/>
            <charset val="134"/>
          </rPr>
          <t xml:space="preserve">
20608</t>
        </r>
      </text>
    </comment>
    <comment ref="A457" authorId="0">
      <text>
        <r>
          <rPr>
            <b/>
            <sz val="9"/>
            <rFont val="宋体"/>
            <charset val="134"/>
          </rPr>
          <t>李欢</t>
        </r>
        <r>
          <rPr>
            <b/>
            <sz val="9"/>
            <rFont val="Tahoma"/>
            <charset val="134"/>
          </rPr>
          <t>:</t>
        </r>
        <r>
          <rPr>
            <sz val="9"/>
            <rFont val="Tahoma"/>
            <charset val="134"/>
          </rPr>
          <t xml:space="preserve">
20609</t>
        </r>
      </text>
    </comment>
    <comment ref="A460" authorId="0">
      <text>
        <r>
          <rPr>
            <b/>
            <sz val="9"/>
            <rFont val="宋体"/>
            <charset val="134"/>
          </rPr>
          <t>李欢</t>
        </r>
        <r>
          <rPr>
            <b/>
            <sz val="9"/>
            <rFont val="Tahoma"/>
            <charset val="134"/>
          </rPr>
          <t>:</t>
        </r>
        <r>
          <rPr>
            <sz val="9"/>
            <rFont val="Tahoma"/>
            <charset val="134"/>
          </rPr>
          <t xml:space="preserve">
20699</t>
        </r>
      </text>
    </comment>
    <comment ref="A465" authorId="0">
      <text>
        <r>
          <rPr>
            <b/>
            <sz val="9"/>
            <rFont val="宋体"/>
            <charset val="134"/>
          </rPr>
          <t>李欢</t>
        </r>
        <r>
          <rPr>
            <b/>
            <sz val="9"/>
            <rFont val="Tahoma"/>
            <charset val="134"/>
          </rPr>
          <t>:</t>
        </r>
        <r>
          <rPr>
            <sz val="9"/>
            <rFont val="Tahoma"/>
            <charset val="134"/>
          </rPr>
          <t xml:space="preserve">
207</t>
        </r>
      </text>
    </comment>
    <comment ref="A466" authorId="0">
      <text>
        <r>
          <rPr>
            <b/>
            <sz val="9"/>
            <rFont val="宋体"/>
            <charset val="134"/>
          </rPr>
          <t>李欢</t>
        </r>
        <r>
          <rPr>
            <b/>
            <sz val="9"/>
            <rFont val="Tahoma"/>
            <charset val="134"/>
          </rPr>
          <t>:</t>
        </r>
        <r>
          <rPr>
            <sz val="9"/>
            <rFont val="Tahoma"/>
            <charset val="134"/>
          </rPr>
          <t xml:space="preserve">
20701</t>
        </r>
      </text>
    </comment>
    <comment ref="A482" authorId="0">
      <text>
        <r>
          <rPr>
            <b/>
            <sz val="9"/>
            <rFont val="宋体"/>
            <charset val="134"/>
          </rPr>
          <t>李欢</t>
        </r>
        <r>
          <rPr>
            <b/>
            <sz val="9"/>
            <rFont val="Tahoma"/>
            <charset val="134"/>
          </rPr>
          <t>:</t>
        </r>
        <r>
          <rPr>
            <sz val="9"/>
            <rFont val="Tahoma"/>
            <charset val="134"/>
          </rPr>
          <t xml:space="preserve">
20702</t>
        </r>
      </text>
    </comment>
    <comment ref="A490" authorId="0">
      <text>
        <r>
          <rPr>
            <b/>
            <sz val="9"/>
            <rFont val="宋体"/>
            <charset val="134"/>
          </rPr>
          <t>李欢</t>
        </r>
        <r>
          <rPr>
            <b/>
            <sz val="9"/>
            <rFont val="Tahoma"/>
            <charset val="134"/>
          </rPr>
          <t>:</t>
        </r>
        <r>
          <rPr>
            <sz val="9"/>
            <rFont val="Tahoma"/>
            <charset val="134"/>
          </rPr>
          <t xml:space="preserve">
20703</t>
        </r>
      </text>
    </comment>
    <comment ref="A501" authorId="0">
      <text>
        <r>
          <rPr>
            <b/>
            <sz val="9"/>
            <rFont val="宋体"/>
            <charset val="134"/>
          </rPr>
          <t>李欢</t>
        </r>
        <r>
          <rPr>
            <b/>
            <sz val="9"/>
            <rFont val="Tahoma"/>
            <charset val="134"/>
          </rPr>
          <t>:</t>
        </r>
        <r>
          <rPr>
            <sz val="9"/>
            <rFont val="Tahoma"/>
            <charset val="134"/>
          </rPr>
          <t xml:space="preserve">
20706</t>
        </r>
      </text>
    </comment>
    <comment ref="A510" authorId="0">
      <text>
        <r>
          <rPr>
            <b/>
            <sz val="9"/>
            <rFont val="宋体"/>
            <charset val="134"/>
          </rPr>
          <t>李欢</t>
        </r>
        <r>
          <rPr>
            <b/>
            <sz val="9"/>
            <rFont val="Tahoma"/>
            <charset val="134"/>
          </rPr>
          <t>:</t>
        </r>
        <r>
          <rPr>
            <sz val="9"/>
            <rFont val="Tahoma"/>
            <charset val="134"/>
          </rPr>
          <t xml:space="preserve">
20708</t>
        </r>
      </text>
    </comment>
    <comment ref="A517" authorId="0">
      <text>
        <r>
          <rPr>
            <b/>
            <sz val="9"/>
            <rFont val="宋体"/>
            <charset val="134"/>
          </rPr>
          <t>李欢</t>
        </r>
        <r>
          <rPr>
            <b/>
            <sz val="9"/>
            <rFont val="Tahoma"/>
            <charset val="134"/>
          </rPr>
          <t>:</t>
        </r>
        <r>
          <rPr>
            <sz val="9"/>
            <rFont val="Tahoma"/>
            <charset val="134"/>
          </rPr>
          <t xml:space="preserve">
20799</t>
        </r>
      </text>
    </comment>
    <comment ref="A521" authorId="0">
      <text>
        <r>
          <rPr>
            <b/>
            <sz val="9"/>
            <rFont val="宋体"/>
            <charset val="134"/>
          </rPr>
          <t>李欢</t>
        </r>
        <r>
          <rPr>
            <b/>
            <sz val="9"/>
            <rFont val="Tahoma"/>
            <charset val="134"/>
          </rPr>
          <t>:</t>
        </r>
        <r>
          <rPr>
            <sz val="9"/>
            <rFont val="Tahoma"/>
            <charset val="134"/>
          </rPr>
          <t xml:space="preserve">
208</t>
        </r>
      </text>
    </comment>
    <comment ref="A522" authorId="0">
      <text>
        <r>
          <rPr>
            <b/>
            <sz val="9"/>
            <rFont val="宋体"/>
            <charset val="134"/>
          </rPr>
          <t>李欢</t>
        </r>
        <r>
          <rPr>
            <b/>
            <sz val="9"/>
            <rFont val="Tahoma"/>
            <charset val="134"/>
          </rPr>
          <t>:</t>
        </r>
        <r>
          <rPr>
            <sz val="9"/>
            <rFont val="Tahoma"/>
            <charset val="134"/>
          </rPr>
          <t xml:space="preserve">
20801</t>
        </r>
      </text>
    </comment>
    <comment ref="A536" authorId="0">
      <text>
        <r>
          <rPr>
            <b/>
            <sz val="9"/>
            <rFont val="宋体"/>
            <charset val="134"/>
          </rPr>
          <t>李欢</t>
        </r>
        <r>
          <rPr>
            <b/>
            <sz val="9"/>
            <rFont val="Tahoma"/>
            <charset val="134"/>
          </rPr>
          <t>:</t>
        </r>
        <r>
          <rPr>
            <sz val="9"/>
            <rFont val="Tahoma"/>
            <charset val="134"/>
          </rPr>
          <t xml:space="preserve">
20802</t>
        </r>
      </text>
    </comment>
    <comment ref="A544" authorId="0">
      <text>
        <r>
          <rPr>
            <b/>
            <sz val="9"/>
            <rFont val="宋体"/>
            <charset val="134"/>
          </rPr>
          <t>李欢</t>
        </r>
        <r>
          <rPr>
            <b/>
            <sz val="9"/>
            <rFont val="Tahoma"/>
            <charset val="134"/>
          </rPr>
          <t>:</t>
        </r>
        <r>
          <rPr>
            <sz val="9"/>
            <rFont val="Tahoma"/>
            <charset val="134"/>
          </rPr>
          <t xml:space="preserve">
20804</t>
        </r>
      </text>
    </comment>
    <comment ref="A546" authorId="0">
      <text>
        <r>
          <rPr>
            <b/>
            <sz val="9"/>
            <rFont val="宋体"/>
            <charset val="134"/>
          </rPr>
          <t>李欢</t>
        </r>
        <r>
          <rPr>
            <b/>
            <sz val="9"/>
            <rFont val="Tahoma"/>
            <charset val="134"/>
          </rPr>
          <t>:</t>
        </r>
        <r>
          <rPr>
            <sz val="9"/>
            <rFont val="Tahoma"/>
            <charset val="134"/>
          </rPr>
          <t xml:space="preserve">
20805</t>
        </r>
      </text>
    </comment>
    <comment ref="A555" authorId="0">
      <text>
        <r>
          <rPr>
            <b/>
            <sz val="9"/>
            <rFont val="宋体"/>
            <charset val="134"/>
          </rPr>
          <t>李欢</t>
        </r>
        <r>
          <rPr>
            <b/>
            <sz val="9"/>
            <rFont val="Tahoma"/>
            <charset val="134"/>
          </rPr>
          <t>:</t>
        </r>
        <r>
          <rPr>
            <sz val="9"/>
            <rFont val="Tahoma"/>
            <charset val="134"/>
          </rPr>
          <t xml:space="preserve">
20806</t>
        </r>
      </text>
    </comment>
    <comment ref="A559" authorId="0">
      <text>
        <r>
          <rPr>
            <b/>
            <sz val="9"/>
            <rFont val="宋体"/>
            <charset val="134"/>
          </rPr>
          <t>李欢</t>
        </r>
        <r>
          <rPr>
            <b/>
            <sz val="9"/>
            <rFont val="Tahoma"/>
            <charset val="134"/>
          </rPr>
          <t>:</t>
        </r>
        <r>
          <rPr>
            <sz val="9"/>
            <rFont val="Tahoma"/>
            <charset val="134"/>
          </rPr>
          <t xml:space="preserve">
20807</t>
        </r>
      </text>
    </comment>
    <comment ref="A569" authorId="0">
      <text>
        <r>
          <rPr>
            <b/>
            <sz val="9"/>
            <rFont val="宋体"/>
            <charset val="134"/>
          </rPr>
          <t>李欢</t>
        </r>
        <r>
          <rPr>
            <b/>
            <sz val="9"/>
            <rFont val="Tahoma"/>
            <charset val="134"/>
          </rPr>
          <t>:</t>
        </r>
        <r>
          <rPr>
            <sz val="9"/>
            <rFont val="Tahoma"/>
            <charset val="134"/>
          </rPr>
          <t xml:space="preserve">
20808</t>
        </r>
      </text>
    </comment>
    <comment ref="A577" authorId="0">
      <text>
        <r>
          <rPr>
            <b/>
            <sz val="9"/>
            <rFont val="宋体"/>
            <charset val="134"/>
          </rPr>
          <t>李欢</t>
        </r>
        <r>
          <rPr>
            <b/>
            <sz val="9"/>
            <rFont val="Tahoma"/>
            <charset val="134"/>
          </rPr>
          <t>:</t>
        </r>
        <r>
          <rPr>
            <sz val="9"/>
            <rFont val="Tahoma"/>
            <charset val="134"/>
          </rPr>
          <t xml:space="preserve">
20809</t>
        </r>
      </text>
    </comment>
    <comment ref="A584" authorId="0">
      <text>
        <r>
          <rPr>
            <b/>
            <sz val="9"/>
            <rFont val="宋体"/>
            <charset val="134"/>
          </rPr>
          <t>李欢</t>
        </r>
        <r>
          <rPr>
            <b/>
            <sz val="9"/>
            <rFont val="Tahoma"/>
            <charset val="134"/>
          </rPr>
          <t>:</t>
        </r>
        <r>
          <rPr>
            <sz val="9"/>
            <rFont val="Tahoma"/>
            <charset val="134"/>
          </rPr>
          <t xml:space="preserve">
20810</t>
        </r>
      </text>
    </comment>
    <comment ref="A591" authorId="0">
      <text>
        <r>
          <rPr>
            <b/>
            <sz val="9"/>
            <rFont val="宋体"/>
            <charset val="134"/>
          </rPr>
          <t>李欢</t>
        </r>
        <r>
          <rPr>
            <b/>
            <sz val="9"/>
            <rFont val="Tahoma"/>
            <charset val="134"/>
          </rPr>
          <t>:</t>
        </r>
        <r>
          <rPr>
            <sz val="9"/>
            <rFont val="Tahoma"/>
            <charset val="134"/>
          </rPr>
          <t xml:space="preserve">
20811</t>
        </r>
      </text>
    </comment>
    <comment ref="A600" authorId="0">
      <text>
        <r>
          <rPr>
            <b/>
            <sz val="9"/>
            <rFont val="宋体"/>
            <charset val="134"/>
          </rPr>
          <t>李欢</t>
        </r>
        <r>
          <rPr>
            <b/>
            <sz val="9"/>
            <rFont val="Tahoma"/>
            <charset val="134"/>
          </rPr>
          <t>:</t>
        </r>
        <r>
          <rPr>
            <sz val="9"/>
            <rFont val="Tahoma"/>
            <charset val="134"/>
          </rPr>
          <t xml:space="preserve">
20816</t>
        </r>
      </text>
    </comment>
    <comment ref="A605" authorId="0">
      <text>
        <r>
          <rPr>
            <b/>
            <sz val="9"/>
            <rFont val="宋体"/>
            <charset val="134"/>
          </rPr>
          <t>李欢</t>
        </r>
        <r>
          <rPr>
            <b/>
            <sz val="9"/>
            <rFont val="Tahoma"/>
            <charset val="134"/>
          </rPr>
          <t>:</t>
        </r>
        <r>
          <rPr>
            <sz val="9"/>
            <rFont val="Tahoma"/>
            <charset val="134"/>
          </rPr>
          <t xml:space="preserve">
20819</t>
        </r>
      </text>
    </comment>
    <comment ref="A608" authorId="0">
      <text>
        <r>
          <rPr>
            <b/>
            <sz val="9"/>
            <rFont val="宋体"/>
            <charset val="134"/>
          </rPr>
          <t>李欢</t>
        </r>
        <r>
          <rPr>
            <b/>
            <sz val="9"/>
            <rFont val="Tahoma"/>
            <charset val="134"/>
          </rPr>
          <t>:</t>
        </r>
        <r>
          <rPr>
            <sz val="9"/>
            <rFont val="Tahoma"/>
            <charset val="134"/>
          </rPr>
          <t xml:space="preserve">
20820</t>
        </r>
      </text>
    </comment>
    <comment ref="A611" authorId="0">
      <text>
        <r>
          <rPr>
            <b/>
            <sz val="9"/>
            <rFont val="宋体"/>
            <charset val="134"/>
          </rPr>
          <t>李欢</t>
        </r>
        <r>
          <rPr>
            <b/>
            <sz val="9"/>
            <rFont val="Tahoma"/>
            <charset val="134"/>
          </rPr>
          <t>:</t>
        </r>
        <r>
          <rPr>
            <sz val="9"/>
            <rFont val="Tahoma"/>
            <charset val="134"/>
          </rPr>
          <t xml:space="preserve">
20821</t>
        </r>
      </text>
    </comment>
    <comment ref="A614" authorId="0">
      <text>
        <r>
          <rPr>
            <b/>
            <sz val="9"/>
            <rFont val="宋体"/>
            <charset val="134"/>
          </rPr>
          <t>李欢</t>
        </r>
        <r>
          <rPr>
            <b/>
            <sz val="9"/>
            <rFont val="Tahoma"/>
            <charset val="134"/>
          </rPr>
          <t>:</t>
        </r>
        <r>
          <rPr>
            <sz val="9"/>
            <rFont val="Tahoma"/>
            <charset val="134"/>
          </rPr>
          <t xml:space="preserve">
20824</t>
        </r>
      </text>
    </comment>
    <comment ref="A644" authorId="0">
      <text>
        <r>
          <rPr>
            <b/>
            <sz val="9"/>
            <rFont val="宋体"/>
            <charset val="134"/>
          </rPr>
          <t>李欢</t>
        </r>
        <r>
          <rPr>
            <b/>
            <sz val="9"/>
            <rFont val="Tahoma"/>
            <charset val="134"/>
          </rPr>
          <t>:</t>
        </r>
        <r>
          <rPr>
            <sz val="9"/>
            <rFont val="Tahoma"/>
            <charset val="134"/>
          </rPr>
          <t xml:space="preserve">
21002</t>
        </r>
      </text>
    </comment>
    <comment ref="A657" authorId="0">
      <text>
        <r>
          <rPr>
            <b/>
            <sz val="9"/>
            <rFont val="宋体"/>
            <charset val="134"/>
          </rPr>
          <t>李欢</t>
        </r>
        <r>
          <rPr>
            <b/>
            <sz val="9"/>
            <rFont val="Tahoma"/>
            <charset val="134"/>
          </rPr>
          <t>:</t>
        </r>
        <r>
          <rPr>
            <sz val="9"/>
            <rFont val="Tahoma"/>
            <charset val="134"/>
          </rPr>
          <t xml:space="preserve">
21003</t>
        </r>
      </text>
    </comment>
    <comment ref="A661" authorId="0">
      <text>
        <r>
          <rPr>
            <b/>
            <sz val="9"/>
            <rFont val="宋体"/>
            <charset val="134"/>
          </rPr>
          <t>李欢</t>
        </r>
        <r>
          <rPr>
            <b/>
            <sz val="9"/>
            <rFont val="Tahoma"/>
            <charset val="134"/>
          </rPr>
          <t>:</t>
        </r>
        <r>
          <rPr>
            <sz val="9"/>
            <rFont val="Tahoma"/>
            <charset val="134"/>
          </rPr>
          <t xml:space="preserve">
21004</t>
        </r>
      </text>
    </comment>
    <comment ref="A673" authorId="0">
      <text>
        <r>
          <rPr>
            <b/>
            <sz val="9"/>
            <rFont val="宋体"/>
            <charset val="134"/>
          </rPr>
          <t>李欢</t>
        </r>
        <r>
          <rPr>
            <b/>
            <sz val="9"/>
            <rFont val="Tahoma"/>
            <charset val="134"/>
          </rPr>
          <t>:</t>
        </r>
        <r>
          <rPr>
            <sz val="9"/>
            <rFont val="Tahoma"/>
            <charset val="134"/>
          </rPr>
          <t xml:space="preserve">
21006</t>
        </r>
      </text>
    </comment>
    <comment ref="A676" authorId="0">
      <text>
        <r>
          <rPr>
            <b/>
            <sz val="9"/>
            <rFont val="宋体"/>
            <charset val="134"/>
          </rPr>
          <t>李欢</t>
        </r>
        <r>
          <rPr>
            <b/>
            <sz val="9"/>
            <rFont val="Tahoma"/>
            <charset val="134"/>
          </rPr>
          <t>:</t>
        </r>
        <r>
          <rPr>
            <sz val="9"/>
            <rFont val="Tahoma"/>
            <charset val="134"/>
          </rPr>
          <t xml:space="preserve">
21007</t>
        </r>
      </text>
    </comment>
    <comment ref="A680" authorId="0">
      <text>
        <r>
          <rPr>
            <b/>
            <sz val="9"/>
            <rFont val="宋体"/>
            <charset val="134"/>
          </rPr>
          <t>李欢</t>
        </r>
        <r>
          <rPr>
            <b/>
            <sz val="9"/>
            <rFont val="Tahoma"/>
            <charset val="134"/>
          </rPr>
          <t>:</t>
        </r>
        <r>
          <rPr>
            <sz val="9"/>
            <rFont val="Tahoma"/>
            <charset val="134"/>
          </rPr>
          <t xml:space="preserve">
21011</t>
        </r>
      </text>
    </comment>
    <comment ref="A685" authorId="0">
      <text>
        <r>
          <rPr>
            <b/>
            <sz val="9"/>
            <rFont val="宋体"/>
            <charset val="134"/>
          </rPr>
          <t>李欢</t>
        </r>
        <r>
          <rPr>
            <b/>
            <sz val="9"/>
            <rFont val="Tahoma"/>
            <charset val="134"/>
          </rPr>
          <t>:</t>
        </r>
        <r>
          <rPr>
            <sz val="9"/>
            <rFont val="Tahoma"/>
            <charset val="134"/>
          </rPr>
          <t xml:space="preserve">
21012</t>
        </r>
      </text>
    </comment>
    <comment ref="A689" authorId="0">
      <text>
        <r>
          <rPr>
            <b/>
            <sz val="9"/>
            <rFont val="宋体"/>
            <charset val="134"/>
          </rPr>
          <t>李欢</t>
        </r>
        <r>
          <rPr>
            <b/>
            <sz val="9"/>
            <rFont val="Tahoma"/>
            <charset val="134"/>
          </rPr>
          <t>:</t>
        </r>
        <r>
          <rPr>
            <sz val="9"/>
            <rFont val="Tahoma"/>
            <charset val="134"/>
          </rPr>
          <t xml:space="preserve">
21013</t>
        </r>
      </text>
    </comment>
    <comment ref="A693" authorId="0">
      <text>
        <r>
          <rPr>
            <b/>
            <sz val="9"/>
            <rFont val="宋体"/>
            <charset val="134"/>
          </rPr>
          <t>李欢</t>
        </r>
        <r>
          <rPr>
            <b/>
            <sz val="9"/>
            <rFont val="Tahoma"/>
            <charset val="134"/>
          </rPr>
          <t>:</t>
        </r>
        <r>
          <rPr>
            <sz val="9"/>
            <rFont val="Tahoma"/>
            <charset val="134"/>
          </rPr>
          <t xml:space="preserve">
21014</t>
        </r>
      </text>
    </comment>
    <comment ref="A696" authorId="0">
      <text>
        <r>
          <rPr>
            <b/>
            <sz val="9"/>
            <rFont val="宋体"/>
            <charset val="134"/>
          </rPr>
          <t>李欢</t>
        </r>
        <r>
          <rPr>
            <b/>
            <sz val="9"/>
            <rFont val="Tahoma"/>
            <charset val="134"/>
          </rPr>
          <t>:</t>
        </r>
        <r>
          <rPr>
            <sz val="9"/>
            <rFont val="Tahoma"/>
            <charset val="134"/>
          </rPr>
          <t xml:space="preserve">
21015</t>
        </r>
      </text>
    </comment>
    <comment ref="A782" authorId="0">
      <text>
        <r>
          <rPr>
            <b/>
            <sz val="9"/>
            <rFont val="宋体"/>
            <charset val="134"/>
          </rPr>
          <t>李欢</t>
        </r>
        <r>
          <rPr>
            <b/>
            <sz val="9"/>
            <rFont val="Tahoma"/>
            <charset val="134"/>
          </rPr>
          <t>:</t>
        </r>
        <r>
          <rPr>
            <sz val="9"/>
            <rFont val="Tahoma"/>
            <charset val="134"/>
          </rPr>
          <t xml:space="preserve">
212</t>
        </r>
      </text>
    </comment>
    <comment ref="A783" authorId="0">
      <text>
        <r>
          <rPr>
            <b/>
            <sz val="9"/>
            <rFont val="宋体"/>
            <charset val="134"/>
          </rPr>
          <t>李欢</t>
        </r>
        <r>
          <rPr>
            <b/>
            <sz val="9"/>
            <rFont val="Tahoma"/>
            <charset val="134"/>
          </rPr>
          <t>:</t>
        </r>
        <r>
          <rPr>
            <sz val="9"/>
            <rFont val="Tahoma"/>
            <charset val="134"/>
          </rPr>
          <t xml:space="preserve">
21201</t>
        </r>
      </text>
    </comment>
    <comment ref="A801" authorId="0">
      <text>
        <r>
          <rPr>
            <b/>
            <sz val="9"/>
            <rFont val="宋体"/>
            <charset val="134"/>
          </rPr>
          <t>李欢</t>
        </r>
        <r>
          <rPr>
            <b/>
            <sz val="9"/>
            <rFont val="Tahoma"/>
            <charset val="134"/>
          </rPr>
          <t>:</t>
        </r>
        <r>
          <rPr>
            <sz val="9"/>
            <rFont val="Tahoma"/>
            <charset val="134"/>
          </rPr>
          <t xml:space="preserve">
213</t>
        </r>
      </text>
    </comment>
    <comment ref="A802" authorId="0">
      <text>
        <r>
          <rPr>
            <b/>
            <sz val="9"/>
            <rFont val="宋体"/>
            <charset val="134"/>
          </rPr>
          <t>李欢</t>
        </r>
        <r>
          <rPr>
            <b/>
            <sz val="9"/>
            <rFont val="Tahoma"/>
            <charset val="134"/>
          </rPr>
          <t>:</t>
        </r>
        <r>
          <rPr>
            <sz val="9"/>
            <rFont val="Tahoma"/>
            <charset val="134"/>
          </rPr>
          <t xml:space="preserve">
21301</t>
        </r>
      </text>
    </comment>
    <comment ref="A827" authorId="0">
      <text>
        <r>
          <rPr>
            <b/>
            <sz val="9"/>
            <rFont val="宋体"/>
            <charset val="134"/>
          </rPr>
          <t>李欢</t>
        </r>
        <r>
          <rPr>
            <b/>
            <sz val="9"/>
            <rFont val="Tahoma"/>
            <charset val="134"/>
          </rPr>
          <t>:</t>
        </r>
        <r>
          <rPr>
            <sz val="9"/>
            <rFont val="Tahoma"/>
            <charset val="134"/>
          </rPr>
          <t xml:space="preserve">
21302</t>
        </r>
      </text>
    </comment>
    <comment ref="A851" authorId="0">
      <text>
        <r>
          <rPr>
            <b/>
            <sz val="9"/>
            <rFont val="宋体"/>
            <charset val="134"/>
          </rPr>
          <t>李欢</t>
        </r>
        <r>
          <rPr>
            <b/>
            <sz val="9"/>
            <rFont val="Tahoma"/>
            <charset val="134"/>
          </rPr>
          <t>:</t>
        </r>
        <r>
          <rPr>
            <sz val="9"/>
            <rFont val="Tahoma"/>
            <charset val="134"/>
          </rPr>
          <t xml:space="preserve">
2130299</t>
        </r>
      </text>
    </comment>
    <comment ref="A900" authorId="0">
      <text>
        <r>
          <rPr>
            <b/>
            <sz val="9"/>
            <rFont val="宋体"/>
            <charset val="134"/>
          </rPr>
          <t>李欢</t>
        </r>
        <r>
          <rPr>
            <b/>
            <sz val="9"/>
            <rFont val="Tahoma"/>
            <charset val="134"/>
          </rPr>
          <t>:</t>
        </r>
        <r>
          <rPr>
            <sz val="9"/>
            <rFont val="Tahoma"/>
            <charset val="134"/>
          </rPr>
          <t xml:space="preserve">
21306</t>
        </r>
      </text>
    </comment>
    <comment ref="A906" authorId="0">
      <text>
        <r>
          <rPr>
            <b/>
            <sz val="9"/>
            <rFont val="宋体"/>
            <charset val="134"/>
          </rPr>
          <t>李欢</t>
        </r>
        <r>
          <rPr>
            <b/>
            <sz val="9"/>
            <rFont val="Tahoma"/>
            <charset val="134"/>
          </rPr>
          <t>:</t>
        </r>
        <r>
          <rPr>
            <sz val="9"/>
            <rFont val="Tahoma"/>
            <charset val="134"/>
          </rPr>
          <t xml:space="preserve">
21307</t>
        </r>
      </text>
    </comment>
    <comment ref="A913" authorId="0">
      <text>
        <r>
          <rPr>
            <b/>
            <sz val="9"/>
            <rFont val="宋体"/>
            <charset val="134"/>
          </rPr>
          <t>李欢</t>
        </r>
        <r>
          <rPr>
            <b/>
            <sz val="9"/>
            <rFont val="Tahoma"/>
            <charset val="134"/>
          </rPr>
          <t>:</t>
        </r>
        <r>
          <rPr>
            <sz val="9"/>
            <rFont val="Tahoma"/>
            <charset val="134"/>
          </rPr>
          <t xml:space="preserve">
21308</t>
        </r>
      </text>
    </comment>
    <comment ref="A1050" authorId="0">
      <text>
        <r>
          <rPr>
            <b/>
            <sz val="9"/>
            <rFont val="宋体"/>
            <charset val="134"/>
          </rPr>
          <t>李欢</t>
        </r>
        <r>
          <rPr>
            <b/>
            <sz val="9"/>
            <rFont val="Tahoma"/>
            <charset val="134"/>
          </rPr>
          <t>:</t>
        </r>
        <r>
          <rPr>
            <sz val="9"/>
            <rFont val="Tahoma"/>
            <charset val="134"/>
          </rPr>
          <t xml:space="preserve">
21599</t>
        </r>
      </text>
    </comment>
    <comment ref="A1056" authorId="0">
      <text>
        <r>
          <rPr>
            <b/>
            <sz val="9"/>
            <rFont val="宋体"/>
            <charset val="134"/>
          </rPr>
          <t>李欢</t>
        </r>
        <r>
          <rPr>
            <b/>
            <sz val="9"/>
            <rFont val="Tahoma"/>
            <charset val="134"/>
          </rPr>
          <t>:</t>
        </r>
        <r>
          <rPr>
            <sz val="9"/>
            <rFont val="Tahoma"/>
            <charset val="134"/>
          </rPr>
          <t xml:space="preserve">
216</t>
        </r>
      </text>
    </comment>
    <comment ref="A1101" authorId="0">
      <text>
        <r>
          <rPr>
            <b/>
            <sz val="9"/>
            <rFont val="宋体"/>
            <charset val="134"/>
          </rPr>
          <t>李欢</t>
        </r>
        <r>
          <rPr>
            <b/>
            <sz val="9"/>
            <rFont val="Tahoma"/>
            <charset val="134"/>
          </rPr>
          <t>:</t>
        </r>
        <r>
          <rPr>
            <sz val="9"/>
            <rFont val="Tahoma"/>
            <charset val="134"/>
          </rPr>
          <t xml:space="preserve">
220</t>
        </r>
      </text>
    </comment>
    <comment ref="A1121" authorId="0">
      <text>
        <r>
          <rPr>
            <b/>
            <sz val="9"/>
            <rFont val="宋体"/>
            <charset val="134"/>
          </rPr>
          <t>李欢</t>
        </r>
        <r>
          <rPr>
            <b/>
            <sz val="9"/>
            <rFont val="Tahoma"/>
            <charset val="134"/>
          </rPr>
          <t>:</t>
        </r>
        <r>
          <rPr>
            <sz val="9"/>
            <rFont val="Tahoma"/>
            <charset val="134"/>
          </rPr>
          <t xml:space="preserve">
22002</t>
        </r>
      </text>
    </comment>
    <comment ref="A1140" authorId="0">
      <text>
        <r>
          <rPr>
            <b/>
            <sz val="9"/>
            <rFont val="宋体"/>
            <charset val="134"/>
          </rPr>
          <t>李欢</t>
        </r>
        <r>
          <rPr>
            <b/>
            <sz val="9"/>
            <rFont val="Tahoma"/>
            <charset val="134"/>
          </rPr>
          <t>:</t>
        </r>
        <r>
          <rPr>
            <sz val="9"/>
            <rFont val="Tahoma"/>
            <charset val="134"/>
          </rPr>
          <t xml:space="preserve">
22003</t>
        </r>
      </text>
    </comment>
    <comment ref="A1149" authorId="0">
      <text>
        <r>
          <rPr>
            <b/>
            <sz val="9"/>
            <rFont val="宋体"/>
            <charset val="134"/>
          </rPr>
          <t>李欢</t>
        </r>
        <r>
          <rPr>
            <b/>
            <sz val="9"/>
            <rFont val="Tahoma"/>
            <charset val="134"/>
          </rPr>
          <t>:</t>
        </r>
        <r>
          <rPr>
            <sz val="9"/>
            <rFont val="Tahoma"/>
            <charset val="134"/>
          </rPr>
          <t xml:space="preserve">
22005</t>
        </r>
      </text>
    </comment>
    <comment ref="A1165" authorId="0">
      <text>
        <r>
          <rPr>
            <b/>
            <sz val="9"/>
            <rFont val="宋体"/>
            <charset val="134"/>
          </rPr>
          <t>李欢</t>
        </r>
        <r>
          <rPr>
            <b/>
            <sz val="9"/>
            <rFont val="Tahoma"/>
            <charset val="134"/>
          </rPr>
          <t>:</t>
        </r>
        <r>
          <rPr>
            <sz val="9"/>
            <rFont val="Tahoma"/>
            <charset val="134"/>
          </rPr>
          <t xml:space="preserve">
221</t>
        </r>
      </text>
    </comment>
    <comment ref="A1175" authorId="0">
      <text>
        <r>
          <rPr>
            <b/>
            <sz val="9"/>
            <rFont val="宋体"/>
            <charset val="134"/>
          </rPr>
          <t>李欢</t>
        </r>
        <r>
          <rPr>
            <b/>
            <sz val="9"/>
            <rFont val="Tahoma"/>
            <charset val="134"/>
          </rPr>
          <t>:</t>
        </r>
        <r>
          <rPr>
            <sz val="9"/>
            <rFont val="Tahoma"/>
            <charset val="134"/>
          </rPr>
          <t xml:space="preserve">
22102</t>
        </r>
      </text>
    </comment>
    <comment ref="A1179" authorId="0">
      <text>
        <r>
          <rPr>
            <b/>
            <sz val="9"/>
            <rFont val="宋体"/>
            <charset val="134"/>
          </rPr>
          <t>李欢</t>
        </r>
        <r>
          <rPr>
            <b/>
            <sz val="9"/>
            <rFont val="Tahoma"/>
            <charset val="134"/>
          </rPr>
          <t>:</t>
        </r>
        <r>
          <rPr>
            <sz val="9"/>
            <rFont val="Tahoma"/>
            <charset val="134"/>
          </rPr>
          <t xml:space="preserve">
22103</t>
        </r>
      </text>
    </comment>
    <comment ref="A1183" authorId="0">
      <text>
        <r>
          <rPr>
            <b/>
            <sz val="9"/>
            <rFont val="宋体"/>
            <charset val="134"/>
          </rPr>
          <t>李欢</t>
        </r>
        <r>
          <rPr>
            <b/>
            <sz val="9"/>
            <rFont val="Tahoma"/>
            <charset val="134"/>
          </rPr>
          <t>:</t>
        </r>
        <r>
          <rPr>
            <sz val="9"/>
            <rFont val="Tahoma"/>
            <charset val="134"/>
          </rPr>
          <t xml:space="preserve">
222</t>
        </r>
      </text>
    </comment>
    <comment ref="A1184" authorId="0">
      <text>
        <r>
          <rPr>
            <b/>
            <sz val="9"/>
            <rFont val="宋体"/>
            <charset val="134"/>
          </rPr>
          <t>李欢</t>
        </r>
        <r>
          <rPr>
            <b/>
            <sz val="9"/>
            <rFont val="Tahoma"/>
            <charset val="134"/>
          </rPr>
          <t>:</t>
        </r>
        <r>
          <rPr>
            <sz val="9"/>
            <rFont val="Tahoma"/>
            <charset val="134"/>
          </rPr>
          <t xml:space="preserve">
22201</t>
        </r>
      </text>
    </comment>
    <comment ref="A1199" authorId="0">
      <text>
        <r>
          <rPr>
            <b/>
            <sz val="9"/>
            <rFont val="宋体"/>
            <charset val="134"/>
          </rPr>
          <t>李欢</t>
        </r>
        <r>
          <rPr>
            <b/>
            <sz val="9"/>
            <rFont val="Tahoma"/>
            <charset val="134"/>
          </rPr>
          <t>:</t>
        </r>
        <r>
          <rPr>
            <sz val="9"/>
            <rFont val="Tahoma"/>
            <charset val="134"/>
          </rPr>
          <t xml:space="preserve">
22202</t>
        </r>
      </text>
    </comment>
    <comment ref="A1213" authorId="0">
      <text>
        <r>
          <rPr>
            <b/>
            <sz val="9"/>
            <rFont val="宋体"/>
            <charset val="134"/>
          </rPr>
          <t>李欢</t>
        </r>
        <r>
          <rPr>
            <b/>
            <sz val="9"/>
            <rFont val="Tahoma"/>
            <charset val="134"/>
          </rPr>
          <t>:</t>
        </r>
        <r>
          <rPr>
            <sz val="9"/>
            <rFont val="Tahoma"/>
            <charset val="134"/>
          </rPr>
          <t xml:space="preserve">
22203</t>
        </r>
      </text>
    </comment>
    <comment ref="A1218" authorId="0">
      <text>
        <r>
          <rPr>
            <b/>
            <sz val="9"/>
            <rFont val="宋体"/>
            <charset val="134"/>
          </rPr>
          <t>李欢</t>
        </r>
        <r>
          <rPr>
            <b/>
            <sz val="9"/>
            <rFont val="Tahoma"/>
            <charset val="134"/>
          </rPr>
          <t>:</t>
        </r>
        <r>
          <rPr>
            <sz val="9"/>
            <rFont val="Tahoma"/>
            <charset val="134"/>
          </rPr>
          <t xml:space="preserve">
22204</t>
        </r>
      </text>
    </comment>
    <comment ref="A1224" authorId="0">
      <text>
        <r>
          <rPr>
            <b/>
            <sz val="9"/>
            <rFont val="宋体"/>
            <charset val="134"/>
          </rPr>
          <t>李欢</t>
        </r>
        <r>
          <rPr>
            <b/>
            <sz val="9"/>
            <rFont val="Tahoma"/>
            <charset val="134"/>
          </rPr>
          <t>:</t>
        </r>
        <r>
          <rPr>
            <sz val="9"/>
            <rFont val="Tahoma"/>
            <charset val="134"/>
          </rPr>
          <t xml:space="preserve">
22205</t>
        </r>
      </text>
    </comment>
    <comment ref="A1237" authorId="0">
      <text>
        <r>
          <rPr>
            <b/>
            <sz val="9"/>
            <rFont val="宋体"/>
            <charset val="134"/>
          </rPr>
          <t>李欢</t>
        </r>
        <r>
          <rPr>
            <b/>
            <sz val="9"/>
            <rFont val="Tahoma"/>
            <charset val="134"/>
          </rPr>
          <t>:</t>
        </r>
        <r>
          <rPr>
            <sz val="9"/>
            <rFont val="Tahoma"/>
            <charset val="134"/>
          </rPr>
          <t xml:space="preserve">
22401</t>
        </r>
      </text>
    </comment>
    <comment ref="A1249" authorId="0">
      <text>
        <r>
          <rPr>
            <b/>
            <sz val="9"/>
            <rFont val="宋体"/>
            <charset val="134"/>
          </rPr>
          <t>李欢</t>
        </r>
        <r>
          <rPr>
            <b/>
            <sz val="9"/>
            <rFont val="Tahoma"/>
            <charset val="134"/>
          </rPr>
          <t>:</t>
        </r>
        <r>
          <rPr>
            <sz val="9"/>
            <rFont val="Tahoma"/>
            <charset val="134"/>
          </rPr>
          <t xml:space="preserve">
22402</t>
        </r>
      </text>
    </comment>
    <comment ref="A1255" authorId="0">
      <text>
        <r>
          <rPr>
            <b/>
            <sz val="9"/>
            <rFont val="宋体"/>
            <charset val="134"/>
          </rPr>
          <t>李欢</t>
        </r>
        <r>
          <rPr>
            <b/>
            <sz val="9"/>
            <rFont val="Tahoma"/>
            <charset val="134"/>
          </rPr>
          <t>:</t>
        </r>
        <r>
          <rPr>
            <sz val="9"/>
            <rFont val="Tahoma"/>
            <charset val="134"/>
          </rPr>
          <t xml:space="preserve">
22403</t>
        </r>
      </text>
    </comment>
    <comment ref="A1261" authorId="0">
      <text>
        <r>
          <rPr>
            <b/>
            <sz val="9"/>
            <rFont val="宋体"/>
            <charset val="134"/>
          </rPr>
          <t>李欢</t>
        </r>
        <r>
          <rPr>
            <b/>
            <sz val="9"/>
            <rFont val="Tahoma"/>
            <charset val="134"/>
          </rPr>
          <t>:</t>
        </r>
        <r>
          <rPr>
            <sz val="9"/>
            <rFont val="Tahoma"/>
            <charset val="134"/>
          </rPr>
          <t xml:space="preserve">
22404</t>
        </r>
      </text>
    </comment>
    <comment ref="A1269" authorId="0">
      <text>
        <r>
          <rPr>
            <b/>
            <sz val="9"/>
            <rFont val="宋体"/>
            <charset val="134"/>
          </rPr>
          <t>李欢</t>
        </r>
        <r>
          <rPr>
            <b/>
            <sz val="9"/>
            <rFont val="Tahoma"/>
            <charset val="134"/>
          </rPr>
          <t>:</t>
        </r>
        <r>
          <rPr>
            <sz val="9"/>
            <rFont val="Tahoma"/>
            <charset val="134"/>
          </rPr>
          <t xml:space="preserve">
22405</t>
        </r>
      </text>
    </comment>
    <comment ref="A1282" authorId="0">
      <text>
        <r>
          <rPr>
            <b/>
            <sz val="9"/>
            <rFont val="宋体"/>
            <charset val="134"/>
          </rPr>
          <t>李欢</t>
        </r>
        <r>
          <rPr>
            <b/>
            <sz val="9"/>
            <rFont val="Tahoma"/>
            <charset val="134"/>
          </rPr>
          <t>:</t>
        </r>
        <r>
          <rPr>
            <sz val="9"/>
            <rFont val="Tahoma"/>
            <charset val="134"/>
          </rPr>
          <t xml:space="preserve">
22406</t>
        </r>
      </text>
    </comment>
    <comment ref="A1286" authorId="0">
      <text>
        <r>
          <rPr>
            <b/>
            <sz val="9"/>
            <rFont val="宋体"/>
            <charset val="134"/>
          </rPr>
          <t>李欢</t>
        </r>
        <r>
          <rPr>
            <b/>
            <sz val="9"/>
            <rFont val="Tahoma"/>
            <charset val="134"/>
          </rPr>
          <t>:</t>
        </r>
        <r>
          <rPr>
            <sz val="9"/>
            <rFont val="Tahoma"/>
            <charset val="134"/>
          </rPr>
          <t xml:space="preserve">
22407</t>
        </r>
      </text>
    </comment>
  </commentList>
</comments>
</file>

<file path=xl/sharedStrings.xml><?xml version="1.0" encoding="utf-8"?>
<sst xmlns="http://schemas.openxmlformats.org/spreadsheetml/2006/main" count="2118">
  <si>
    <t xml:space="preserve"> </t>
  </si>
  <si>
    <t>地区名称</t>
  </si>
  <si>
    <t>北京市</t>
  </si>
  <si>
    <t>2019年地方财政预算表</t>
  </si>
  <si>
    <t>天津市</t>
  </si>
  <si>
    <t>河北省</t>
  </si>
  <si>
    <t>山西省</t>
  </si>
  <si>
    <t>内蒙古自治区</t>
  </si>
  <si>
    <r>
      <rPr>
        <b/>
        <sz val="24"/>
        <rFont val="黑体"/>
        <charset val="134"/>
      </rPr>
      <t>目</t>
    </r>
    <r>
      <rPr>
        <b/>
        <sz val="24"/>
        <rFont val="Times New Roman"/>
        <charset val="134"/>
      </rPr>
      <t xml:space="preserve">  </t>
    </r>
    <r>
      <rPr>
        <b/>
        <sz val="24"/>
        <rFont val="黑体"/>
        <charset val="134"/>
      </rPr>
      <t>录</t>
    </r>
  </si>
  <si>
    <r>
      <rPr>
        <sz val="16"/>
        <rFont val="Times New Roman"/>
        <charset val="134"/>
      </rPr>
      <t xml:space="preserve">            </t>
    </r>
    <r>
      <rPr>
        <sz val="16"/>
        <rFont val="黑体"/>
        <charset val="134"/>
      </rPr>
      <t>表一</t>
    </r>
    <r>
      <rPr>
        <sz val="16"/>
        <rFont val="Times New Roman"/>
        <charset val="134"/>
      </rPr>
      <t xml:space="preserve"> 2019</t>
    </r>
    <r>
      <rPr>
        <sz val="16"/>
        <rFont val="黑体"/>
        <charset val="134"/>
      </rPr>
      <t>年一般公共预算收入表</t>
    </r>
  </si>
  <si>
    <r>
      <rPr>
        <sz val="16"/>
        <rFont val="Times New Roman"/>
        <charset val="134"/>
      </rPr>
      <t xml:space="preserve">            </t>
    </r>
    <r>
      <rPr>
        <sz val="16"/>
        <rFont val="黑体"/>
        <charset val="134"/>
      </rPr>
      <t>表二</t>
    </r>
    <r>
      <rPr>
        <sz val="16"/>
        <rFont val="Times New Roman"/>
        <charset val="134"/>
      </rPr>
      <t xml:space="preserve"> 2019</t>
    </r>
    <r>
      <rPr>
        <sz val="16"/>
        <rFont val="黑体"/>
        <charset val="134"/>
      </rPr>
      <t>年一般公共预算支出表</t>
    </r>
  </si>
  <si>
    <r>
      <rPr>
        <sz val="16"/>
        <rFont val="Times New Roman"/>
        <charset val="134"/>
      </rPr>
      <t xml:space="preserve">            </t>
    </r>
    <r>
      <rPr>
        <sz val="16"/>
        <rFont val="黑体"/>
        <charset val="134"/>
      </rPr>
      <t>表三</t>
    </r>
    <r>
      <rPr>
        <sz val="16"/>
        <rFont val="Times New Roman"/>
        <charset val="134"/>
      </rPr>
      <t xml:space="preserve"> 2019</t>
    </r>
    <r>
      <rPr>
        <sz val="16"/>
        <rFont val="黑体"/>
        <charset val="134"/>
      </rPr>
      <t>年一般公共预算收支平衡表</t>
    </r>
  </si>
  <si>
    <r>
      <rPr>
        <sz val="16"/>
        <rFont val="Times New Roman"/>
        <charset val="134"/>
      </rPr>
      <t xml:space="preserve">            </t>
    </r>
    <r>
      <rPr>
        <sz val="16"/>
        <rFont val="黑体"/>
        <charset val="134"/>
      </rPr>
      <t>表四</t>
    </r>
    <r>
      <rPr>
        <sz val="16"/>
        <rFont val="Times New Roman"/>
        <charset val="134"/>
      </rPr>
      <t xml:space="preserve"> 2019</t>
    </r>
    <r>
      <rPr>
        <sz val="16"/>
        <rFont val="黑体"/>
        <charset val="134"/>
      </rPr>
      <t>年一般公共预算支出资金来源情况表</t>
    </r>
  </si>
  <si>
    <r>
      <rPr>
        <sz val="16"/>
        <rFont val="Times New Roman"/>
        <charset val="134"/>
      </rPr>
      <t xml:space="preserve">            </t>
    </r>
    <r>
      <rPr>
        <sz val="16"/>
        <rFont val="黑体"/>
        <charset val="134"/>
      </rPr>
      <t>表五</t>
    </r>
    <r>
      <rPr>
        <sz val="16"/>
        <rFont val="Times New Roman"/>
        <charset val="134"/>
      </rPr>
      <t xml:space="preserve"> 2019</t>
    </r>
    <r>
      <rPr>
        <sz val="16"/>
        <rFont val="黑体"/>
        <charset val="134"/>
      </rPr>
      <t>年一般公共预算支出经济分类情况表</t>
    </r>
  </si>
  <si>
    <r>
      <rPr>
        <sz val="16"/>
        <rFont val="Times New Roman"/>
        <charset val="134"/>
      </rPr>
      <t xml:space="preserve">            </t>
    </r>
    <r>
      <rPr>
        <sz val="16"/>
        <rFont val="黑体"/>
        <charset val="134"/>
      </rPr>
      <t>表六</t>
    </r>
    <r>
      <rPr>
        <sz val="16"/>
        <rFont val="Times New Roman"/>
        <charset val="134"/>
      </rPr>
      <t xml:space="preserve"> 2019</t>
    </r>
    <r>
      <rPr>
        <sz val="16"/>
        <rFont val="黑体"/>
        <charset val="134"/>
      </rPr>
      <t>年地市县一般公共预算收支表</t>
    </r>
  </si>
  <si>
    <r>
      <rPr>
        <sz val="16"/>
        <rFont val="Times New Roman"/>
        <charset val="134"/>
      </rPr>
      <t xml:space="preserve">            </t>
    </r>
    <r>
      <rPr>
        <sz val="16"/>
        <rFont val="黑体"/>
        <charset val="134"/>
      </rPr>
      <t>表七</t>
    </r>
    <r>
      <rPr>
        <sz val="16"/>
        <rFont val="Times New Roman"/>
        <charset val="134"/>
      </rPr>
      <t xml:space="preserve"> 2019</t>
    </r>
    <r>
      <rPr>
        <sz val="16"/>
        <rFont val="黑体"/>
        <charset val="134"/>
      </rPr>
      <t>年省对下一般公共预算转移支付预算表</t>
    </r>
  </si>
  <si>
    <r>
      <rPr>
        <sz val="16"/>
        <rFont val="Times New Roman"/>
        <charset val="134"/>
      </rPr>
      <t xml:space="preserve">            </t>
    </r>
    <r>
      <rPr>
        <sz val="16"/>
        <rFont val="黑体"/>
        <charset val="134"/>
      </rPr>
      <t>表八</t>
    </r>
    <r>
      <rPr>
        <sz val="16"/>
        <rFont val="Times New Roman"/>
        <charset val="134"/>
      </rPr>
      <t xml:space="preserve"> 2019</t>
    </r>
    <r>
      <rPr>
        <sz val="16"/>
        <rFont val="黑体"/>
        <charset val="134"/>
      </rPr>
      <t>政府性基金预算收支表</t>
    </r>
  </si>
  <si>
    <r>
      <rPr>
        <sz val="16"/>
        <rFont val="Times New Roman"/>
        <charset val="134"/>
      </rPr>
      <t xml:space="preserve">            </t>
    </r>
    <r>
      <rPr>
        <sz val="16"/>
        <rFont val="黑体"/>
        <charset val="134"/>
      </rPr>
      <t>表九</t>
    </r>
    <r>
      <rPr>
        <sz val="16"/>
        <rFont val="Times New Roman"/>
        <charset val="134"/>
      </rPr>
      <t xml:space="preserve"> 2019</t>
    </r>
    <r>
      <rPr>
        <sz val="16"/>
        <rFont val="黑体"/>
        <charset val="134"/>
      </rPr>
      <t>年政府性基金预算收支明细表</t>
    </r>
  </si>
  <si>
    <r>
      <rPr>
        <sz val="16"/>
        <rFont val="Times New Roman"/>
        <charset val="134"/>
      </rPr>
      <t xml:space="preserve">            </t>
    </r>
    <r>
      <rPr>
        <sz val="16"/>
        <rFont val="黑体"/>
        <charset val="134"/>
      </rPr>
      <t>表十</t>
    </r>
    <r>
      <rPr>
        <sz val="16"/>
        <rFont val="Times New Roman"/>
        <charset val="134"/>
      </rPr>
      <t xml:space="preserve"> 2019</t>
    </r>
    <r>
      <rPr>
        <sz val="16"/>
        <rFont val="黑体"/>
        <charset val="134"/>
      </rPr>
      <t>年政府性基金调入专项收入预算表</t>
    </r>
  </si>
  <si>
    <r>
      <rPr>
        <sz val="16"/>
        <rFont val="Times New Roman"/>
        <charset val="134"/>
      </rPr>
      <t xml:space="preserve">            </t>
    </r>
    <r>
      <rPr>
        <sz val="16"/>
        <rFont val="黑体"/>
        <charset val="134"/>
      </rPr>
      <t>表十一</t>
    </r>
    <r>
      <rPr>
        <sz val="16"/>
        <rFont val="Times New Roman"/>
        <charset val="134"/>
      </rPr>
      <t xml:space="preserve"> 2019</t>
    </r>
    <r>
      <rPr>
        <sz val="16"/>
        <rFont val="黑体"/>
        <charset val="134"/>
      </rPr>
      <t>年政府性基金预算支出资金来源情况表</t>
    </r>
  </si>
  <si>
    <r>
      <rPr>
        <sz val="16"/>
        <rFont val="Times New Roman"/>
        <charset val="134"/>
      </rPr>
      <t xml:space="preserve">            </t>
    </r>
    <r>
      <rPr>
        <sz val="16"/>
        <rFont val="黑体"/>
        <charset val="134"/>
      </rPr>
      <t>表十二</t>
    </r>
    <r>
      <rPr>
        <sz val="16"/>
        <rFont val="Times New Roman"/>
        <charset val="134"/>
      </rPr>
      <t xml:space="preserve"> 2019</t>
    </r>
    <r>
      <rPr>
        <sz val="16"/>
        <rFont val="黑体"/>
        <charset val="134"/>
      </rPr>
      <t>年国有资本经营预算收支总表</t>
    </r>
  </si>
  <si>
    <r>
      <rPr>
        <sz val="16"/>
        <rFont val="Times New Roman"/>
        <charset val="134"/>
      </rPr>
      <t xml:space="preserve">            </t>
    </r>
    <r>
      <rPr>
        <sz val="16"/>
        <rFont val="黑体"/>
        <charset val="134"/>
      </rPr>
      <t>表十三</t>
    </r>
    <r>
      <rPr>
        <sz val="16"/>
        <rFont val="Times New Roman"/>
        <charset val="134"/>
      </rPr>
      <t xml:space="preserve"> 2019</t>
    </r>
    <r>
      <rPr>
        <sz val="16"/>
        <rFont val="黑体"/>
        <charset val="134"/>
      </rPr>
      <t>年国有资本经营预算收入表</t>
    </r>
  </si>
  <si>
    <r>
      <rPr>
        <sz val="16"/>
        <rFont val="Times New Roman"/>
        <charset val="134"/>
      </rPr>
      <t xml:space="preserve">            </t>
    </r>
    <r>
      <rPr>
        <sz val="16"/>
        <rFont val="黑体"/>
        <charset val="134"/>
      </rPr>
      <t>表十四</t>
    </r>
    <r>
      <rPr>
        <sz val="16"/>
        <rFont val="Times New Roman"/>
        <charset val="134"/>
      </rPr>
      <t xml:space="preserve"> 2019</t>
    </r>
    <r>
      <rPr>
        <sz val="16"/>
        <rFont val="黑体"/>
        <charset val="134"/>
      </rPr>
      <t>年国有资本经营预算支出表</t>
    </r>
  </si>
  <si>
    <r>
      <rPr>
        <sz val="16"/>
        <rFont val="Times New Roman"/>
        <charset val="134"/>
      </rPr>
      <t xml:space="preserve">            </t>
    </r>
    <r>
      <rPr>
        <sz val="16"/>
        <rFont val="黑体"/>
        <charset val="134"/>
      </rPr>
      <t>表十五</t>
    </r>
    <r>
      <rPr>
        <sz val="16"/>
        <rFont val="Times New Roman"/>
        <charset val="134"/>
      </rPr>
      <t xml:space="preserve"> 2019</t>
    </r>
    <r>
      <rPr>
        <sz val="16"/>
        <rFont val="黑体"/>
        <charset val="134"/>
      </rPr>
      <t>年国有资本经营预算补充表</t>
    </r>
  </si>
  <si>
    <t>表间勾稽关系校验表</t>
  </si>
  <si>
    <r>
      <rPr>
        <b/>
        <sz val="12"/>
        <rFont val="宋体"/>
        <charset val="134"/>
      </rPr>
      <t>注：</t>
    </r>
    <r>
      <rPr>
        <sz val="12"/>
        <rFont val="宋体"/>
        <charset val="134"/>
      </rPr>
      <t>为提高工作效率，确保表与表之间勾稽关系正确，特对存在表间勾稽关系设计了校验公式，以方便工作。如校验结果显示为TRUE，则说明表间全部勾稽关系正确，如显示为false，则说明勾稽关系有误，需重新填报。</t>
    </r>
  </si>
  <si>
    <t>序号</t>
  </si>
  <si>
    <t>表名</t>
  </si>
  <si>
    <t>校验结果</t>
  </si>
  <si>
    <t>表四</t>
  </si>
  <si>
    <t>表五</t>
  </si>
  <si>
    <t>表十一</t>
  </si>
  <si>
    <r>
      <rPr>
        <sz val="12"/>
        <rFont val="黑体"/>
        <charset val="134"/>
      </rPr>
      <t>表一</t>
    </r>
  </si>
  <si>
    <r>
      <rPr>
        <sz val="18"/>
        <rFont val="Times New Roman"/>
        <charset val="134"/>
      </rPr>
      <t>2019</t>
    </r>
    <r>
      <rPr>
        <sz val="18"/>
        <rFont val="方正小标宋_GBK"/>
        <charset val="134"/>
      </rPr>
      <t>年一般公共预算收入表</t>
    </r>
  </si>
  <si>
    <r>
      <rPr>
        <sz val="11"/>
        <rFont val="宋体"/>
        <charset val="134"/>
      </rPr>
      <t>单位：万元</t>
    </r>
  </si>
  <si>
    <r>
      <rPr>
        <b/>
        <sz val="11"/>
        <rFont val="黑体"/>
        <charset val="134"/>
      </rPr>
      <t>项目</t>
    </r>
  </si>
  <si>
    <r>
      <rPr>
        <b/>
        <sz val="11"/>
        <rFont val="黑体"/>
        <charset val="134"/>
      </rPr>
      <t>上年决算（执行</t>
    </r>
    <r>
      <rPr>
        <b/>
        <sz val="11"/>
        <rFont val="Times New Roman"/>
        <charset val="134"/>
      </rPr>
      <t>)</t>
    </r>
    <r>
      <rPr>
        <b/>
        <sz val="11"/>
        <rFont val="黑体"/>
        <charset val="134"/>
      </rPr>
      <t>数</t>
    </r>
  </si>
  <si>
    <r>
      <rPr>
        <b/>
        <sz val="11"/>
        <rFont val="黑体"/>
        <charset val="134"/>
      </rPr>
      <t>预算数</t>
    </r>
  </si>
  <si>
    <r>
      <rPr>
        <b/>
        <sz val="11"/>
        <rFont val="黑体"/>
        <charset val="134"/>
      </rPr>
      <t>预算数为决算（执行）数</t>
    </r>
    <r>
      <rPr>
        <b/>
        <sz val="11"/>
        <rFont val="Times New Roman"/>
        <charset val="134"/>
      </rPr>
      <t>%</t>
    </r>
  </si>
  <si>
    <r>
      <rPr>
        <sz val="11"/>
        <rFont val="宋体"/>
        <charset val="134"/>
      </rPr>
      <t>一、税收收入</t>
    </r>
  </si>
  <si>
    <r>
      <rPr>
        <sz val="11"/>
        <rFont val="Times New Roman"/>
        <charset val="134"/>
      </rPr>
      <t xml:space="preserve">    </t>
    </r>
    <r>
      <rPr>
        <sz val="11"/>
        <rFont val="宋体"/>
        <charset val="134"/>
      </rPr>
      <t>增值税</t>
    </r>
  </si>
  <si>
    <r>
      <rPr>
        <sz val="11"/>
        <rFont val="Times New Roman"/>
        <charset val="134"/>
      </rPr>
      <t xml:space="preserve">    </t>
    </r>
    <r>
      <rPr>
        <sz val="11"/>
        <rFont val="宋体"/>
        <charset val="134"/>
      </rPr>
      <t>企业所得税</t>
    </r>
  </si>
  <si>
    <r>
      <rPr>
        <sz val="11"/>
        <rFont val="Times New Roman"/>
        <charset val="134"/>
      </rPr>
      <t xml:space="preserve">    </t>
    </r>
    <r>
      <rPr>
        <sz val="11"/>
        <rFont val="宋体"/>
        <charset val="134"/>
      </rPr>
      <t>企业所得税退税</t>
    </r>
  </si>
  <si>
    <r>
      <rPr>
        <sz val="11"/>
        <rFont val="Times New Roman"/>
        <charset val="134"/>
      </rPr>
      <t xml:space="preserve">    </t>
    </r>
    <r>
      <rPr>
        <sz val="11"/>
        <rFont val="宋体"/>
        <charset val="134"/>
      </rPr>
      <t>个人所得税</t>
    </r>
  </si>
  <si>
    <r>
      <rPr>
        <sz val="11"/>
        <rFont val="Times New Roman"/>
        <charset val="134"/>
      </rPr>
      <t xml:space="preserve">    </t>
    </r>
    <r>
      <rPr>
        <sz val="11"/>
        <rFont val="宋体"/>
        <charset val="134"/>
      </rPr>
      <t>资源税</t>
    </r>
  </si>
  <si>
    <r>
      <rPr>
        <sz val="11"/>
        <rFont val="Times New Roman"/>
        <charset val="134"/>
      </rPr>
      <t xml:space="preserve">    </t>
    </r>
    <r>
      <rPr>
        <sz val="11"/>
        <rFont val="宋体"/>
        <charset val="134"/>
      </rPr>
      <t>城市维护建设税</t>
    </r>
  </si>
  <si>
    <r>
      <rPr>
        <sz val="11"/>
        <rFont val="Times New Roman"/>
        <charset val="134"/>
      </rPr>
      <t xml:space="preserve">    </t>
    </r>
    <r>
      <rPr>
        <sz val="11"/>
        <rFont val="宋体"/>
        <charset val="134"/>
      </rPr>
      <t>房产税</t>
    </r>
  </si>
  <si>
    <r>
      <rPr>
        <sz val="11"/>
        <rFont val="Times New Roman"/>
        <charset val="134"/>
      </rPr>
      <t xml:space="preserve">    </t>
    </r>
    <r>
      <rPr>
        <sz val="11"/>
        <rFont val="宋体"/>
        <charset val="134"/>
      </rPr>
      <t>印花税</t>
    </r>
  </si>
  <si>
    <r>
      <rPr>
        <sz val="11"/>
        <rFont val="Times New Roman"/>
        <charset val="134"/>
      </rPr>
      <t xml:space="preserve">    </t>
    </r>
    <r>
      <rPr>
        <sz val="11"/>
        <rFont val="宋体"/>
        <charset val="134"/>
      </rPr>
      <t>城镇土地使用税</t>
    </r>
  </si>
  <si>
    <r>
      <rPr>
        <sz val="11"/>
        <rFont val="Times New Roman"/>
        <charset val="134"/>
      </rPr>
      <t xml:space="preserve">    </t>
    </r>
    <r>
      <rPr>
        <sz val="11"/>
        <rFont val="宋体"/>
        <charset val="134"/>
      </rPr>
      <t>土地增值税</t>
    </r>
  </si>
  <si>
    <r>
      <rPr>
        <sz val="11"/>
        <rFont val="Times New Roman"/>
        <charset val="134"/>
      </rPr>
      <t xml:space="preserve">    </t>
    </r>
    <r>
      <rPr>
        <sz val="11"/>
        <rFont val="宋体"/>
        <charset val="134"/>
      </rPr>
      <t>车船税</t>
    </r>
  </si>
  <si>
    <r>
      <rPr>
        <sz val="11"/>
        <rFont val="Times New Roman"/>
        <charset val="134"/>
      </rPr>
      <t xml:space="preserve">    </t>
    </r>
    <r>
      <rPr>
        <sz val="11"/>
        <rFont val="宋体"/>
        <charset val="134"/>
      </rPr>
      <t>耕地占用税</t>
    </r>
  </si>
  <si>
    <r>
      <rPr>
        <sz val="11"/>
        <rFont val="Times New Roman"/>
        <charset val="134"/>
      </rPr>
      <t xml:space="preserve">    </t>
    </r>
    <r>
      <rPr>
        <sz val="11"/>
        <rFont val="宋体"/>
        <charset val="134"/>
      </rPr>
      <t>契税</t>
    </r>
  </si>
  <si>
    <r>
      <rPr>
        <sz val="11"/>
        <rFont val="Times New Roman"/>
        <charset val="134"/>
      </rPr>
      <t xml:space="preserve">    </t>
    </r>
    <r>
      <rPr>
        <sz val="11"/>
        <rFont val="宋体"/>
        <charset val="134"/>
      </rPr>
      <t>烟叶税</t>
    </r>
  </si>
  <si>
    <r>
      <rPr>
        <sz val="11"/>
        <rFont val="Times New Roman"/>
        <charset val="134"/>
      </rPr>
      <t xml:space="preserve"> </t>
    </r>
    <r>
      <rPr>
        <sz val="11"/>
        <color rgb="FFFF0000"/>
        <rFont val="Times New Roman"/>
        <charset val="134"/>
      </rPr>
      <t xml:space="preserve">   </t>
    </r>
    <r>
      <rPr>
        <sz val="11"/>
        <color rgb="FFFF0000"/>
        <rFont val="宋体"/>
        <charset val="134"/>
      </rPr>
      <t>环境保护税</t>
    </r>
  </si>
  <si>
    <r>
      <rPr>
        <sz val="11"/>
        <rFont val="Times New Roman"/>
        <charset val="134"/>
      </rPr>
      <t xml:space="preserve">    </t>
    </r>
    <r>
      <rPr>
        <sz val="11"/>
        <rFont val="宋体"/>
        <charset val="134"/>
      </rPr>
      <t>其他税收收入</t>
    </r>
  </si>
  <si>
    <r>
      <rPr>
        <sz val="11"/>
        <rFont val="宋体"/>
        <charset val="134"/>
      </rPr>
      <t>二、非税收入</t>
    </r>
  </si>
  <si>
    <r>
      <rPr>
        <sz val="11"/>
        <rFont val="Times New Roman"/>
        <charset val="134"/>
      </rPr>
      <t xml:space="preserve">    </t>
    </r>
    <r>
      <rPr>
        <sz val="11"/>
        <rFont val="宋体"/>
        <charset val="134"/>
      </rPr>
      <t>专项收入</t>
    </r>
  </si>
  <si>
    <r>
      <rPr>
        <sz val="11"/>
        <rFont val="Times New Roman"/>
        <charset val="134"/>
      </rPr>
      <t xml:space="preserve">    </t>
    </r>
    <r>
      <rPr>
        <sz val="11"/>
        <rFont val="宋体"/>
        <charset val="134"/>
      </rPr>
      <t>行政事业性收费收入</t>
    </r>
  </si>
  <si>
    <r>
      <rPr>
        <sz val="11"/>
        <rFont val="Times New Roman"/>
        <charset val="134"/>
      </rPr>
      <t xml:space="preserve">    </t>
    </r>
    <r>
      <rPr>
        <sz val="11"/>
        <rFont val="宋体"/>
        <charset val="134"/>
      </rPr>
      <t>罚没收入</t>
    </r>
  </si>
  <si>
    <r>
      <rPr>
        <sz val="11"/>
        <rFont val="Times New Roman"/>
        <charset val="134"/>
      </rPr>
      <t xml:space="preserve">    </t>
    </r>
    <r>
      <rPr>
        <sz val="11"/>
        <rFont val="宋体"/>
        <charset val="134"/>
      </rPr>
      <t>国有资本经营收入</t>
    </r>
  </si>
  <si>
    <r>
      <rPr>
        <sz val="11"/>
        <rFont val="Times New Roman"/>
        <charset val="134"/>
      </rPr>
      <t xml:space="preserve">    </t>
    </r>
    <r>
      <rPr>
        <sz val="11"/>
        <rFont val="宋体"/>
        <charset val="134"/>
      </rPr>
      <t>国有资源（资产）有偿使用收入</t>
    </r>
  </si>
  <si>
    <r>
      <rPr>
        <sz val="11"/>
        <rFont val="Times New Roman"/>
        <charset val="134"/>
      </rPr>
      <t xml:space="preserve">    </t>
    </r>
    <r>
      <rPr>
        <sz val="11"/>
        <rFont val="宋体"/>
        <charset val="134"/>
      </rPr>
      <t>捐赠收入</t>
    </r>
  </si>
  <si>
    <r>
      <rPr>
        <sz val="11"/>
        <rFont val="Times New Roman"/>
        <charset val="134"/>
      </rPr>
      <t xml:space="preserve">    </t>
    </r>
    <r>
      <rPr>
        <sz val="11"/>
        <rFont val="宋体"/>
        <charset val="134"/>
      </rPr>
      <t>政府住房基金收入</t>
    </r>
  </si>
  <si>
    <r>
      <rPr>
        <sz val="11"/>
        <rFont val="Times New Roman"/>
        <charset val="134"/>
      </rPr>
      <t xml:space="preserve">    </t>
    </r>
    <r>
      <rPr>
        <sz val="11"/>
        <rFont val="宋体"/>
        <charset val="134"/>
      </rPr>
      <t>其他收入</t>
    </r>
  </si>
  <si>
    <r>
      <rPr>
        <b/>
        <sz val="11"/>
        <rFont val="宋体"/>
        <charset val="134"/>
      </rPr>
      <t>收入合计</t>
    </r>
  </si>
  <si>
    <t>表二之二</t>
  </si>
  <si>
    <r>
      <rPr>
        <sz val="18"/>
        <rFont val="Times New Roman"/>
        <charset val="134"/>
      </rPr>
      <t>2019</t>
    </r>
    <r>
      <rPr>
        <sz val="18"/>
        <rFont val="方正小标宋_GBK"/>
        <charset val="134"/>
      </rPr>
      <t>年一般公共预算支出表（旧科目）</t>
    </r>
  </si>
  <si>
    <t>项目</t>
  </si>
  <si>
    <t>上年决算（执行)数</t>
  </si>
  <si>
    <t>预算数</t>
  </si>
  <si>
    <t>预算数为决算（执行）数%</t>
  </si>
  <si>
    <t>备注</t>
  </si>
  <si>
    <r>
      <rPr>
        <sz val="11"/>
        <rFont val="宋体"/>
        <charset val="134"/>
      </rPr>
      <t>一、一般公共服务</t>
    </r>
  </si>
  <si>
    <r>
      <rPr>
        <sz val="11"/>
        <rFont val="Times New Roman"/>
        <charset val="134"/>
      </rPr>
      <t xml:space="preserve">    </t>
    </r>
    <r>
      <rPr>
        <sz val="11"/>
        <rFont val="宋体"/>
        <charset val="134"/>
      </rPr>
      <t>人大事务</t>
    </r>
  </si>
  <si>
    <r>
      <rPr>
        <sz val="11"/>
        <rFont val="Times New Roman"/>
        <charset val="134"/>
      </rPr>
      <t xml:space="preserve">      </t>
    </r>
    <r>
      <rPr>
        <sz val="11"/>
        <rFont val="宋体"/>
        <charset val="134"/>
      </rPr>
      <t>行政运行</t>
    </r>
  </si>
  <si>
    <r>
      <rPr>
        <sz val="11"/>
        <rFont val="Times New Roman"/>
        <charset val="134"/>
      </rPr>
      <t xml:space="preserve">      </t>
    </r>
    <r>
      <rPr>
        <sz val="11"/>
        <rFont val="宋体"/>
        <charset val="134"/>
      </rPr>
      <t>一般行政管理事务</t>
    </r>
  </si>
  <si>
    <r>
      <rPr>
        <sz val="11"/>
        <rFont val="Times New Roman"/>
        <charset val="134"/>
      </rPr>
      <t xml:space="preserve">      </t>
    </r>
    <r>
      <rPr>
        <sz val="11"/>
        <rFont val="宋体"/>
        <charset val="134"/>
      </rPr>
      <t>机关服务</t>
    </r>
  </si>
  <si>
    <r>
      <rPr>
        <sz val="11"/>
        <rFont val="Times New Roman"/>
        <charset val="134"/>
      </rPr>
      <t xml:space="preserve">      </t>
    </r>
    <r>
      <rPr>
        <sz val="11"/>
        <rFont val="宋体"/>
        <charset val="134"/>
      </rPr>
      <t>人大会议</t>
    </r>
  </si>
  <si>
    <r>
      <rPr>
        <sz val="11"/>
        <rFont val="Times New Roman"/>
        <charset val="134"/>
      </rPr>
      <t xml:space="preserve">      </t>
    </r>
    <r>
      <rPr>
        <sz val="11"/>
        <rFont val="宋体"/>
        <charset val="134"/>
      </rPr>
      <t>人大立法</t>
    </r>
  </si>
  <si>
    <r>
      <rPr>
        <sz val="11"/>
        <rFont val="Times New Roman"/>
        <charset val="134"/>
      </rPr>
      <t xml:space="preserve">      </t>
    </r>
    <r>
      <rPr>
        <sz val="11"/>
        <rFont val="宋体"/>
        <charset val="134"/>
      </rPr>
      <t>人大监督</t>
    </r>
  </si>
  <si>
    <r>
      <rPr>
        <sz val="11"/>
        <rFont val="Times New Roman"/>
        <charset val="134"/>
      </rPr>
      <t xml:space="preserve">      </t>
    </r>
    <r>
      <rPr>
        <sz val="11"/>
        <rFont val="宋体"/>
        <charset val="134"/>
      </rPr>
      <t>人大代表履职能力提升</t>
    </r>
  </si>
  <si>
    <r>
      <rPr>
        <sz val="11"/>
        <rFont val="Times New Roman"/>
        <charset val="134"/>
      </rPr>
      <t xml:space="preserve">      </t>
    </r>
    <r>
      <rPr>
        <sz val="11"/>
        <rFont val="宋体"/>
        <charset val="134"/>
      </rPr>
      <t>代表工作</t>
    </r>
  </si>
  <si>
    <r>
      <rPr>
        <sz val="11"/>
        <rFont val="Times New Roman"/>
        <charset val="134"/>
      </rPr>
      <t xml:space="preserve">      </t>
    </r>
    <r>
      <rPr>
        <sz val="11"/>
        <rFont val="宋体"/>
        <charset val="134"/>
      </rPr>
      <t>人大信访工作</t>
    </r>
  </si>
  <si>
    <r>
      <rPr>
        <sz val="11"/>
        <rFont val="Times New Roman"/>
        <charset val="134"/>
      </rPr>
      <t xml:space="preserve">      </t>
    </r>
    <r>
      <rPr>
        <sz val="11"/>
        <rFont val="宋体"/>
        <charset val="134"/>
      </rPr>
      <t>事业运行</t>
    </r>
  </si>
  <si>
    <r>
      <rPr>
        <sz val="11"/>
        <rFont val="Times New Roman"/>
        <charset val="134"/>
      </rPr>
      <t xml:space="preserve">      </t>
    </r>
    <r>
      <rPr>
        <sz val="11"/>
        <rFont val="宋体"/>
        <charset val="134"/>
      </rPr>
      <t>其他人大事务支出</t>
    </r>
  </si>
  <si>
    <r>
      <rPr>
        <sz val="11"/>
        <rFont val="Times New Roman"/>
        <charset val="134"/>
      </rPr>
      <t xml:space="preserve">    </t>
    </r>
    <r>
      <rPr>
        <sz val="11"/>
        <rFont val="宋体"/>
        <charset val="134"/>
      </rPr>
      <t>政协事务</t>
    </r>
  </si>
  <si>
    <r>
      <rPr>
        <sz val="11"/>
        <rFont val="Times New Roman"/>
        <charset val="134"/>
      </rPr>
      <t xml:space="preserve">      </t>
    </r>
    <r>
      <rPr>
        <sz val="11"/>
        <rFont val="宋体"/>
        <charset val="134"/>
      </rPr>
      <t>政协会议</t>
    </r>
  </si>
  <si>
    <r>
      <rPr>
        <sz val="11"/>
        <rFont val="Times New Roman"/>
        <charset val="134"/>
      </rPr>
      <t xml:space="preserve">      </t>
    </r>
    <r>
      <rPr>
        <sz val="11"/>
        <rFont val="宋体"/>
        <charset val="134"/>
      </rPr>
      <t>委员视察</t>
    </r>
  </si>
  <si>
    <r>
      <rPr>
        <sz val="11"/>
        <rFont val="Times New Roman"/>
        <charset val="134"/>
      </rPr>
      <t xml:space="preserve">      </t>
    </r>
    <r>
      <rPr>
        <sz val="11"/>
        <rFont val="宋体"/>
        <charset val="134"/>
      </rPr>
      <t>参政议政</t>
    </r>
  </si>
  <si>
    <r>
      <rPr>
        <sz val="11"/>
        <rFont val="Times New Roman"/>
        <charset val="134"/>
      </rPr>
      <t xml:space="preserve">      </t>
    </r>
    <r>
      <rPr>
        <sz val="11"/>
        <rFont val="宋体"/>
        <charset val="134"/>
      </rPr>
      <t>其他政协事务支出</t>
    </r>
  </si>
  <si>
    <r>
      <rPr>
        <sz val="11"/>
        <rFont val="Times New Roman"/>
        <charset val="134"/>
      </rPr>
      <t xml:space="preserve">    </t>
    </r>
    <r>
      <rPr>
        <sz val="11"/>
        <rFont val="宋体"/>
        <charset val="134"/>
      </rPr>
      <t>政府办公厅</t>
    </r>
    <r>
      <rPr>
        <sz val="11"/>
        <rFont val="Times New Roman"/>
        <charset val="134"/>
      </rPr>
      <t>(</t>
    </r>
    <r>
      <rPr>
        <sz val="11"/>
        <rFont val="宋体"/>
        <charset val="134"/>
      </rPr>
      <t>室</t>
    </r>
    <r>
      <rPr>
        <sz val="11"/>
        <rFont val="Times New Roman"/>
        <charset val="134"/>
      </rPr>
      <t>)</t>
    </r>
    <r>
      <rPr>
        <sz val="11"/>
        <rFont val="宋体"/>
        <charset val="134"/>
      </rPr>
      <t>及相关机构事务</t>
    </r>
  </si>
  <si>
    <r>
      <rPr>
        <sz val="11"/>
        <rFont val="Times New Roman"/>
        <charset val="134"/>
      </rPr>
      <t xml:space="preserve">      </t>
    </r>
    <r>
      <rPr>
        <sz val="11"/>
        <rFont val="宋体"/>
        <charset val="134"/>
      </rPr>
      <t>专项服务</t>
    </r>
  </si>
  <si>
    <r>
      <rPr>
        <sz val="11"/>
        <rFont val="Times New Roman"/>
        <charset val="134"/>
      </rPr>
      <t xml:space="preserve">      </t>
    </r>
    <r>
      <rPr>
        <sz val="11"/>
        <rFont val="宋体"/>
        <charset val="134"/>
      </rPr>
      <t>专项业务活动</t>
    </r>
  </si>
  <si>
    <r>
      <rPr>
        <sz val="11"/>
        <rFont val="Times New Roman"/>
        <charset val="134"/>
      </rPr>
      <t xml:space="preserve">      </t>
    </r>
    <r>
      <rPr>
        <sz val="11"/>
        <rFont val="宋体"/>
        <charset val="134"/>
      </rPr>
      <t>政务公开审批</t>
    </r>
  </si>
  <si>
    <r>
      <rPr>
        <sz val="11"/>
        <rFont val="Times New Roman"/>
        <charset val="134"/>
      </rPr>
      <t xml:space="preserve">      </t>
    </r>
    <r>
      <rPr>
        <sz val="11"/>
        <rFont val="宋体"/>
        <charset val="134"/>
      </rPr>
      <t>法制建设</t>
    </r>
  </si>
  <si>
    <r>
      <rPr>
        <sz val="11"/>
        <rFont val="Times New Roman"/>
        <charset val="134"/>
      </rPr>
      <t xml:space="preserve">      </t>
    </r>
    <r>
      <rPr>
        <sz val="11"/>
        <rFont val="宋体"/>
        <charset val="134"/>
      </rPr>
      <t>信访事务</t>
    </r>
  </si>
  <si>
    <r>
      <rPr>
        <sz val="11"/>
        <rFont val="Times New Roman"/>
        <charset val="134"/>
      </rPr>
      <t xml:space="preserve">      </t>
    </r>
    <r>
      <rPr>
        <sz val="11"/>
        <rFont val="宋体"/>
        <charset val="134"/>
      </rPr>
      <t>参事事务</t>
    </r>
  </si>
  <si>
    <r>
      <rPr>
        <sz val="11"/>
        <rFont val="Times New Roman"/>
        <charset val="134"/>
      </rPr>
      <t xml:space="preserve">      </t>
    </r>
    <r>
      <rPr>
        <sz val="11"/>
        <rFont val="宋体"/>
        <charset val="134"/>
      </rPr>
      <t>其他政府办公厅（室）及相关机构事务支出</t>
    </r>
  </si>
  <si>
    <r>
      <rPr>
        <sz val="11"/>
        <rFont val="Times New Roman"/>
        <charset val="134"/>
      </rPr>
      <t xml:space="preserve">    </t>
    </r>
    <r>
      <rPr>
        <sz val="11"/>
        <rFont val="宋体"/>
        <charset val="134"/>
      </rPr>
      <t>发展与改革事务</t>
    </r>
  </si>
  <si>
    <r>
      <rPr>
        <sz val="11"/>
        <rFont val="Times New Roman"/>
        <charset val="134"/>
      </rPr>
      <t xml:space="preserve">      </t>
    </r>
    <r>
      <rPr>
        <sz val="11"/>
        <rFont val="宋体"/>
        <charset val="134"/>
      </rPr>
      <t>战略规划与实施</t>
    </r>
  </si>
  <si>
    <r>
      <rPr>
        <sz val="11"/>
        <rFont val="Times New Roman"/>
        <charset val="134"/>
      </rPr>
      <t xml:space="preserve">      </t>
    </r>
    <r>
      <rPr>
        <sz val="11"/>
        <rFont val="宋体"/>
        <charset val="134"/>
      </rPr>
      <t>日常经济运行调节</t>
    </r>
  </si>
  <si>
    <r>
      <rPr>
        <sz val="11"/>
        <rFont val="Times New Roman"/>
        <charset val="134"/>
      </rPr>
      <t xml:space="preserve">      </t>
    </r>
    <r>
      <rPr>
        <sz val="11"/>
        <rFont val="宋体"/>
        <charset val="134"/>
      </rPr>
      <t>社会事业发展规划</t>
    </r>
  </si>
  <si>
    <r>
      <rPr>
        <sz val="11"/>
        <rFont val="Times New Roman"/>
        <charset val="134"/>
      </rPr>
      <t xml:space="preserve">      </t>
    </r>
    <r>
      <rPr>
        <sz val="11"/>
        <rFont val="宋体"/>
        <charset val="134"/>
      </rPr>
      <t>经济体制改革研究</t>
    </r>
  </si>
  <si>
    <r>
      <rPr>
        <sz val="11"/>
        <rFont val="Times New Roman"/>
        <charset val="134"/>
      </rPr>
      <t xml:space="preserve">      </t>
    </r>
    <r>
      <rPr>
        <sz val="11"/>
        <rFont val="宋体"/>
        <charset val="134"/>
      </rPr>
      <t>物价管理</t>
    </r>
  </si>
  <si>
    <r>
      <rPr>
        <sz val="11"/>
        <rFont val="Times New Roman"/>
        <charset val="134"/>
      </rPr>
      <t xml:space="preserve">      </t>
    </r>
    <r>
      <rPr>
        <sz val="11"/>
        <rFont val="宋体"/>
        <charset val="134"/>
      </rPr>
      <t>应对气象变化管理事务</t>
    </r>
  </si>
  <si>
    <r>
      <rPr>
        <sz val="11"/>
        <rFont val="Times New Roman"/>
        <charset val="134"/>
      </rPr>
      <t xml:space="preserve">      </t>
    </r>
    <r>
      <rPr>
        <sz val="11"/>
        <rFont val="宋体"/>
        <charset val="134"/>
      </rPr>
      <t>其他发展与改革事务支出</t>
    </r>
  </si>
  <si>
    <r>
      <rPr>
        <sz val="11"/>
        <rFont val="Times New Roman"/>
        <charset val="134"/>
      </rPr>
      <t xml:space="preserve">    </t>
    </r>
    <r>
      <rPr>
        <sz val="11"/>
        <rFont val="宋体"/>
        <charset val="134"/>
      </rPr>
      <t>统计信息事务</t>
    </r>
  </si>
  <si>
    <r>
      <rPr>
        <sz val="11"/>
        <rFont val="Times New Roman"/>
        <charset val="134"/>
      </rPr>
      <t xml:space="preserve">      </t>
    </r>
    <r>
      <rPr>
        <sz val="11"/>
        <rFont val="宋体"/>
        <charset val="134"/>
      </rPr>
      <t>信息事务</t>
    </r>
  </si>
  <si>
    <r>
      <rPr>
        <sz val="11"/>
        <rFont val="Times New Roman"/>
        <charset val="134"/>
      </rPr>
      <t xml:space="preserve">      </t>
    </r>
    <r>
      <rPr>
        <sz val="11"/>
        <rFont val="宋体"/>
        <charset val="134"/>
      </rPr>
      <t>专项统计业务</t>
    </r>
  </si>
  <si>
    <r>
      <rPr>
        <sz val="11"/>
        <rFont val="Times New Roman"/>
        <charset val="134"/>
      </rPr>
      <t xml:space="preserve">      </t>
    </r>
    <r>
      <rPr>
        <sz val="11"/>
        <rFont val="宋体"/>
        <charset val="134"/>
      </rPr>
      <t>统计管理</t>
    </r>
  </si>
  <si>
    <r>
      <rPr>
        <sz val="11"/>
        <rFont val="Times New Roman"/>
        <charset val="134"/>
      </rPr>
      <t xml:space="preserve">      </t>
    </r>
    <r>
      <rPr>
        <sz val="11"/>
        <rFont val="宋体"/>
        <charset val="134"/>
      </rPr>
      <t>专项普查活动</t>
    </r>
  </si>
  <si>
    <r>
      <rPr>
        <sz val="11"/>
        <rFont val="Times New Roman"/>
        <charset val="134"/>
      </rPr>
      <t xml:space="preserve">      </t>
    </r>
    <r>
      <rPr>
        <sz val="11"/>
        <rFont val="宋体"/>
        <charset val="134"/>
      </rPr>
      <t>统计抽样调查</t>
    </r>
  </si>
  <si>
    <r>
      <rPr>
        <sz val="11"/>
        <rFont val="Times New Roman"/>
        <charset val="134"/>
      </rPr>
      <t xml:space="preserve">      </t>
    </r>
    <r>
      <rPr>
        <sz val="11"/>
        <rFont val="宋体"/>
        <charset val="134"/>
      </rPr>
      <t>其他统计信息事务支出</t>
    </r>
  </si>
  <si>
    <r>
      <rPr>
        <sz val="11"/>
        <rFont val="Times New Roman"/>
        <charset val="134"/>
      </rPr>
      <t xml:space="preserve">    </t>
    </r>
    <r>
      <rPr>
        <sz val="11"/>
        <rFont val="宋体"/>
        <charset val="134"/>
      </rPr>
      <t>财政事务</t>
    </r>
  </si>
  <si>
    <r>
      <rPr>
        <sz val="11"/>
        <rFont val="Times New Roman"/>
        <charset val="134"/>
      </rPr>
      <t xml:space="preserve">      </t>
    </r>
    <r>
      <rPr>
        <sz val="11"/>
        <rFont val="宋体"/>
        <charset val="134"/>
      </rPr>
      <t>预算改革业务</t>
    </r>
  </si>
  <si>
    <r>
      <rPr>
        <sz val="11"/>
        <rFont val="Times New Roman"/>
        <charset val="134"/>
      </rPr>
      <t xml:space="preserve">      </t>
    </r>
    <r>
      <rPr>
        <sz val="11"/>
        <rFont val="宋体"/>
        <charset val="134"/>
      </rPr>
      <t>财政国库业务</t>
    </r>
  </si>
  <si>
    <r>
      <rPr>
        <sz val="11"/>
        <rFont val="Times New Roman"/>
        <charset val="134"/>
      </rPr>
      <t xml:space="preserve">      </t>
    </r>
    <r>
      <rPr>
        <sz val="11"/>
        <rFont val="宋体"/>
        <charset val="134"/>
      </rPr>
      <t>财政监察</t>
    </r>
  </si>
  <si>
    <r>
      <rPr>
        <sz val="11"/>
        <rFont val="Times New Roman"/>
        <charset val="134"/>
      </rPr>
      <t xml:space="preserve">      </t>
    </r>
    <r>
      <rPr>
        <sz val="11"/>
        <rFont val="宋体"/>
        <charset val="134"/>
      </rPr>
      <t>信息化建设</t>
    </r>
  </si>
  <si>
    <r>
      <rPr>
        <sz val="11"/>
        <rFont val="Times New Roman"/>
        <charset val="134"/>
      </rPr>
      <t xml:space="preserve">      </t>
    </r>
    <r>
      <rPr>
        <sz val="11"/>
        <rFont val="宋体"/>
        <charset val="134"/>
      </rPr>
      <t>财政委托业务支出</t>
    </r>
  </si>
  <si>
    <r>
      <rPr>
        <sz val="11"/>
        <rFont val="Times New Roman"/>
        <charset val="134"/>
      </rPr>
      <t xml:space="preserve">      </t>
    </r>
    <r>
      <rPr>
        <sz val="11"/>
        <rFont val="宋体"/>
        <charset val="134"/>
      </rPr>
      <t>其他财政事务支出</t>
    </r>
  </si>
  <si>
    <r>
      <rPr>
        <sz val="11"/>
        <rFont val="Times New Roman"/>
        <charset val="134"/>
      </rPr>
      <t xml:space="preserve">    </t>
    </r>
    <r>
      <rPr>
        <sz val="11"/>
        <rFont val="宋体"/>
        <charset val="134"/>
      </rPr>
      <t>税收事务</t>
    </r>
  </si>
  <si>
    <r>
      <rPr>
        <sz val="11"/>
        <rFont val="Times New Roman"/>
        <charset val="134"/>
      </rPr>
      <t xml:space="preserve">      </t>
    </r>
    <r>
      <rPr>
        <sz val="11"/>
        <rFont val="宋体"/>
        <charset val="134"/>
      </rPr>
      <t>税务办案</t>
    </r>
  </si>
  <si>
    <r>
      <rPr>
        <sz val="11"/>
        <rFont val="Times New Roman"/>
        <charset val="134"/>
      </rPr>
      <t xml:space="preserve">      </t>
    </r>
    <r>
      <rPr>
        <sz val="11"/>
        <rFont val="宋体"/>
        <charset val="134"/>
      </rPr>
      <t>税务登记证及发票管理</t>
    </r>
  </si>
  <si>
    <r>
      <rPr>
        <sz val="11"/>
        <rFont val="Times New Roman"/>
        <charset val="134"/>
      </rPr>
      <t xml:space="preserve">      </t>
    </r>
    <r>
      <rPr>
        <sz val="11"/>
        <rFont val="宋体"/>
        <charset val="134"/>
      </rPr>
      <t>代扣代收代征税款手续费</t>
    </r>
  </si>
  <si>
    <r>
      <rPr>
        <sz val="11"/>
        <rFont val="Times New Roman"/>
        <charset val="134"/>
      </rPr>
      <t xml:space="preserve">      </t>
    </r>
    <r>
      <rPr>
        <sz val="11"/>
        <rFont val="宋体"/>
        <charset val="134"/>
      </rPr>
      <t>税务宣传</t>
    </r>
  </si>
  <si>
    <r>
      <rPr>
        <sz val="11"/>
        <rFont val="Times New Roman"/>
        <charset val="134"/>
      </rPr>
      <t xml:space="preserve">      </t>
    </r>
    <r>
      <rPr>
        <sz val="11"/>
        <rFont val="宋体"/>
        <charset val="134"/>
      </rPr>
      <t>协税护税</t>
    </r>
  </si>
  <si>
    <r>
      <rPr>
        <sz val="11"/>
        <rFont val="Times New Roman"/>
        <charset val="134"/>
      </rPr>
      <t xml:space="preserve">      </t>
    </r>
    <r>
      <rPr>
        <sz val="11"/>
        <rFont val="宋体"/>
        <charset val="134"/>
      </rPr>
      <t>其他税收事务支出</t>
    </r>
  </si>
  <si>
    <r>
      <rPr>
        <sz val="11"/>
        <rFont val="Times New Roman"/>
        <charset val="134"/>
      </rPr>
      <t xml:space="preserve">    </t>
    </r>
    <r>
      <rPr>
        <sz val="11"/>
        <rFont val="宋体"/>
        <charset val="134"/>
      </rPr>
      <t>审计事务</t>
    </r>
  </si>
  <si>
    <r>
      <rPr>
        <sz val="11"/>
        <rFont val="Times New Roman"/>
        <charset val="134"/>
      </rPr>
      <t xml:space="preserve">      </t>
    </r>
    <r>
      <rPr>
        <sz val="11"/>
        <rFont val="宋体"/>
        <charset val="134"/>
      </rPr>
      <t>审计业务</t>
    </r>
  </si>
  <si>
    <r>
      <rPr>
        <sz val="11"/>
        <rFont val="Times New Roman"/>
        <charset val="134"/>
      </rPr>
      <t xml:space="preserve">      </t>
    </r>
    <r>
      <rPr>
        <sz val="11"/>
        <rFont val="宋体"/>
        <charset val="134"/>
      </rPr>
      <t>审计管理</t>
    </r>
  </si>
  <si>
    <r>
      <rPr>
        <sz val="11"/>
        <rFont val="Times New Roman"/>
        <charset val="134"/>
      </rPr>
      <t xml:space="preserve">      </t>
    </r>
    <r>
      <rPr>
        <sz val="11"/>
        <rFont val="宋体"/>
        <charset val="134"/>
      </rPr>
      <t>其他审计事务支出</t>
    </r>
  </si>
  <si>
    <r>
      <rPr>
        <sz val="11"/>
        <rFont val="Times New Roman"/>
        <charset val="134"/>
      </rPr>
      <t xml:space="preserve">    </t>
    </r>
    <r>
      <rPr>
        <sz val="11"/>
        <rFont val="宋体"/>
        <charset val="134"/>
      </rPr>
      <t>海关事务</t>
    </r>
  </si>
  <si>
    <r>
      <rPr>
        <sz val="11"/>
        <rFont val="Times New Roman"/>
        <charset val="134"/>
      </rPr>
      <t xml:space="preserve">      </t>
    </r>
    <r>
      <rPr>
        <sz val="11"/>
        <rFont val="宋体"/>
        <charset val="134"/>
      </rPr>
      <t>收费业务</t>
    </r>
  </si>
  <si>
    <r>
      <rPr>
        <sz val="11"/>
        <rFont val="Times New Roman"/>
        <charset val="134"/>
      </rPr>
      <t xml:space="preserve">      </t>
    </r>
    <r>
      <rPr>
        <sz val="11"/>
        <rFont val="宋体"/>
        <charset val="134"/>
      </rPr>
      <t>缉私办案</t>
    </r>
  </si>
  <si>
    <r>
      <rPr>
        <sz val="11"/>
        <rFont val="Times New Roman"/>
        <charset val="134"/>
      </rPr>
      <t xml:space="preserve">      </t>
    </r>
    <r>
      <rPr>
        <sz val="11"/>
        <rFont val="宋体"/>
        <charset val="134"/>
      </rPr>
      <t>口岸电子执法系统建设与维护</t>
    </r>
  </si>
  <si>
    <r>
      <rPr>
        <sz val="11"/>
        <rFont val="Times New Roman"/>
        <charset val="134"/>
      </rPr>
      <t xml:space="preserve">      </t>
    </r>
    <r>
      <rPr>
        <sz val="11"/>
        <rFont val="宋体"/>
        <charset val="134"/>
      </rPr>
      <t>其他海关事务支出</t>
    </r>
  </si>
  <si>
    <r>
      <rPr>
        <sz val="11"/>
        <rFont val="Times New Roman"/>
        <charset val="134"/>
      </rPr>
      <t xml:space="preserve">    </t>
    </r>
    <r>
      <rPr>
        <sz val="11"/>
        <rFont val="宋体"/>
        <charset val="134"/>
      </rPr>
      <t>人力资源事务</t>
    </r>
  </si>
  <si>
    <r>
      <rPr>
        <sz val="11"/>
        <rFont val="Times New Roman"/>
        <charset val="134"/>
      </rPr>
      <t xml:space="preserve">      </t>
    </r>
    <r>
      <rPr>
        <sz val="11"/>
        <rFont val="宋体"/>
        <charset val="134"/>
      </rPr>
      <t>政府特殊津贴</t>
    </r>
  </si>
  <si>
    <r>
      <rPr>
        <sz val="11"/>
        <rFont val="Times New Roman"/>
        <charset val="134"/>
      </rPr>
      <t xml:space="preserve">      </t>
    </r>
    <r>
      <rPr>
        <sz val="11"/>
        <rFont val="宋体"/>
        <charset val="134"/>
      </rPr>
      <t>资助留学回国人员</t>
    </r>
  </si>
  <si>
    <r>
      <rPr>
        <sz val="11"/>
        <rFont val="Times New Roman"/>
        <charset val="134"/>
      </rPr>
      <t xml:space="preserve">      </t>
    </r>
    <r>
      <rPr>
        <sz val="11"/>
        <rFont val="宋体"/>
        <charset val="134"/>
      </rPr>
      <t>军队转业干部安置</t>
    </r>
  </si>
  <si>
    <r>
      <rPr>
        <sz val="11"/>
        <rFont val="Times New Roman"/>
        <charset val="134"/>
      </rPr>
      <t xml:space="preserve">      </t>
    </r>
    <r>
      <rPr>
        <sz val="11"/>
        <rFont val="宋体"/>
        <charset val="134"/>
      </rPr>
      <t>博士后日常经费</t>
    </r>
  </si>
  <si>
    <r>
      <rPr>
        <sz val="11"/>
        <rFont val="Times New Roman"/>
        <charset val="134"/>
      </rPr>
      <t xml:space="preserve">      </t>
    </r>
    <r>
      <rPr>
        <sz val="11"/>
        <rFont val="宋体"/>
        <charset val="134"/>
      </rPr>
      <t>引进人才费用</t>
    </r>
  </si>
  <si>
    <r>
      <rPr>
        <sz val="11"/>
        <rFont val="Times New Roman"/>
        <charset val="134"/>
      </rPr>
      <t xml:space="preserve">      </t>
    </r>
    <r>
      <rPr>
        <sz val="11"/>
        <rFont val="宋体"/>
        <charset val="134"/>
      </rPr>
      <t>公务员考核</t>
    </r>
  </si>
  <si>
    <r>
      <rPr>
        <sz val="11"/>
        <rFont val="Times New Roman"/>
        <charset val="134"/>
      </rPr>
      <t xml:space="preserve">      </t>
    </r>
    <r>
      <rPr>
        <sz val="11"/>
        <rFont val="宋体"/>
        <charset val="134"/>
      </rPr>
      <t>公务员履职能力提升</t>
    </r>
  </si>
  <si>
    <r>
      <rPr>
        <sz val="11"/>
        <rFont val="Times New Roman"/>
        <charset val="134"/>
      </rPr>
      <t xml:space="preserve">      </t>
    </r>
    <r>
      <rPr>
        <sz val="11"/>
        <rFont val="宋体"/>
        <charset val="134"/>
      </rPr>
      <t>公务员招考</t>
    </r>
  </si>
  <si>
    <r>
      <rPr>
        <sz val="11"/>
        <rFont val="Times New Roman"/>
        <charset val="134"/>
      </rPr>
      <t xml:space="preserve">      </t>
    </r>
    <r>
      <rPr>
        <sz val="11"/>
        <rFont val="宋体"/>
        <charset val="134"/>
      </rPr>
      <t>公务员综合管理</t>
    </r>
  </si>
  <si>
    <r>
      <rPr>
        <sz val="11"/>
        <rFont val="Times New Roman"/>
        <charset val="134"/>
      </rPr>
      <t xml:space="preserve">      </t>
    </r>
    <r>
      <rPr>
        <sz val="11"/>
        <rFont val="宋体"/>
        <charset val="134"/>
      </rPr>
      <t>其他人力资源事务支出</t>
    </r>
  </si>
  <si>
    <r>
      <rPr>
        <sz val="11"/>
        <rFont val="Times New Roman"/>
        <charset val="134"/>
      </rPr>
      <t xml:space="preserve">    </t>
    </r>
    <r>
      <rPr>
        <sz val="11"/>
        <rFont val="宋体"/>
        <charset val="134"/>
      </rPr>
      <t>纪检监察事务</t>
    </r>
  </si>
  <si>
    <r>
      <rPr>
        <sz val="11"/>
        <rFont val="Times New Roman"/>
        <charset val="134"/>
      </rPr>
      <t xml:space="preserve">      </t>
    </r>
    <r>
      <rPr>
        <sz val="11"/>
        <rFont val="宋体"/>
        <charset val="134"/>
      </rPr>
      <t>大案要案查处</t>
    </r>
  </si>
  <si>
    <r>
      <rPr>
        <sz val="11"/>
        <rFont val="Times New Roman"/>
        <charset val="134"/>
      </rPr>
      <t xml:space="preserve">      </t>
    </r>
    <r>
      <rPr>
        <sz val="11"/>
        <rFont val="宋体"/>
        <charset val="134"/>
      </rPr>
      <t>派驻派出机构</t>
    </r>
  </si>
  <si>
    <r>
      <rPr>
        <sz val="11"/>
        <rFont val="Times New Roman"/>
        <charset val="134"/>
      </rPr>
      <t xml:space="preserve">      </t>
    </r>
    <r>
      <rPr>
        <sz val="11"/>
        <rFont val="宋体"/>
        <charset val="134"/>
      </rPr>
      <t>中央巡视</t>
    </r>
  </si>
  <si>
    <r>
      <rPr>
        <sz val="11"/>
        <rFont val="Times New Roman"/>
        <charset val="134"/>
      </rPr>
      <t xml:space="preserve">      </t>
    </r>
    <r>
      <rPr>
        <sz val="11"/>
        <rFont val="宋体"/>
        <charset val="134"/>
      </rPr>
      <t>其他纪检监察事务支出</t>
    </r>
  </si>
  <si>
    <r>
      <rPr>
        <sz val="11"/>
        <rFont val="Times New Roman"/>
        <charset val="134"/>
      </rPr>
      <t xml:space="preserve">    </t>
    </r>
    <r>
      <rPr>
        <sz val="11"/>
        <rFont val="宋体"/>
        <charset val="134"/>
      </rPr>
      <t>商贸事务</t>
    </r>
  </si>
  <si>
    <r>
      <rPr>
        <sz val="11"/>
        <rFont val="Times New Roman"/>
        <charset val="134"/>
      </rPr>
      <t xml:space="preserve">      </t>
    </r>
    <r>
      <rPr>
        <sz val="11"/>
        <rFont val="宋体"/>
        <charset val="134"/>
      </rPr>
      <t>对外贸易管理</t>
    </r>
  </si>
  <si>
    <r>
      <rPr>
        <sz val="11"/>
        <rFont val="Times New Roman"/>
        <charset val="134"/>
      </rPr>
      <t xml:space="preserve">      </t>
    </r>
    <r>
      <rPr>
        <sz val="11"/>
        <rFont val="宋体"/>
        <charset val="134"/>
      </rPr>
      <t>国际经济合作</t>
    </r>
  </si>
  <si>
    <r>
      <rPr>
        <sz val="11"/>
        <rFont val="Times New Roman"/>
        <charset val="134"/>
      </rPr>
      <t xml:space="preserve">      </t>
    </r>
    <r>
      <rPr>
        <sz val="11"/>
        <rFont val="宋体"/>
        <charset val="134"/>
      </rPr>
      <t>外资管理</t>
    </r>
  </si>
  <si>
    <r>
      <rPr>
        <sz val="11"/>
        <rFont val="Times New Roman"/>
        <charset val="134"/>
      </rPr>
      <t xml:space="preserve">      </t>
    </r>
    <r>
      <rPr>
        <sz val="11"/>
        <rFont val="宋体"/>
        <charset val="134"/>
      </rPr>
      <t>国内贸易管理</t>
    </r>
  </si>
  <si>
    <r>
      <rPr>
        <sz val="11"/>
        <rFont val="Times New Roman"/>
        <charset val="134"/>
      </rPr>
      <t xml:space="preserve">      </t>
    </r>
    <r>
      <rPr>
        <sz val="11"/>
        <rFont val="宋体"/>
        <charset val="134"/>
      </rPr>
      <t>招商引资</t>
    </r>
  </si>
  <si>
    <r>
      <rPr>
        <sz val="11"/>
        <rFont val="Times New Roman"/>
        <charset val="134"/>
      </rPr>
      <t xml:space="preserve">      </t>
    </r>
    <r>
      <rPr>
        <sz val="11"/>
        <rFont val="宋体"/>
        <charset val="134"/>
      </rPr>
      <t>其他商贸事务支出</t>
    </r>
  </si>
  <si>
    <r>
      <rPr>
        <sz val="11"/>
        <rFont val="Times New Roman"/>
        <charset val="134"/>
      </rPr>
      <t xml:space="preserve">    </t>
    </r>
    <r>
      <rPr>
        <sz val="11"/>
        <rFont val="宋体"/>
        <charset val="134"/>
      </rPr>
      <t>知识产权事务</t>
    </r>
  </si>
  <si>
    <r>
      <rPr>
        <sz val="11"/>
        <rFont val="Times New Roman"/>
        <charset val="134"/>
      </rPr>
      <t xml:space="preserve">      </t>
    </r>
    <r>
      <rPr>
        <sz val="11"/>
        <rFont val="宋体"/>
        <charset val="134"/>
      </rPr>
      <t>专利审批</t>
    </r>
  </si>
  <si>
    <r>
      <rPr>
        <sz val="11"/>
        <rFont val="Times New Roman"/>
        <charset val="134"/>
      </rPr>
      <t xml:space="preserve">      </t>
    </r>
    <r>
      <rPr>
        <sz val="11"/>
        <rFont val="宋体"/>
        <charset val="134"/>
      </rPr>
      <t>国家知识产权战略</t>
    </r>
  </si>
  <si>
    <r>
      <rPr>
        <sz val="11"/>
        <rFont val="Times New Roman"/>
        <charset val="134"/>
      </rPr>
      <t xml:space="preserve">      </t>
    </r>
    <r>
      <rPr>
        <sz val="11"/>
        <rFont val="宋体"/>
        <charset val="134"/>
      </rPr>
      <t>专利试点和产业化推进</t>
    </r>
  </si>
  <si>
    <r>
      <rPr>
        <sz val="11"/>
        <rFont val="Times New Roman"/>
        <charset val="134"/>
      </rPr>
      <t xml:space="preserve">      </t>
    </r>
    <r>
      <rPr>
        <sz val="11"/>
        <rFont val="宋体"/>
        <charset val="134"/>
      </rPr>
      <t>专利执法</t>
    </r>
  </si>
  <si>
    <r>
      <rPr>
        <sz val="11"/>
        <rFont val="Times New Roman"/>
        <charset val="134"/>
      </rPr>
      <t xml:space="preserve">      </t>
    </r>
    <r>
      <rPr>
        <sz val="11"/>
        <rFont val="宋体"/>
        <charset val="134"/>
      </rPr>
      <t>国际组织专项活动</t>
    </r>
  </si>
  <si>
    <r>
      <rPr>
        <sz val="11"/>
        <rFont val="Times New Roman"/>
        <charset val="134"/>
      </rPr>
      <t xml:space="preserve">      </t>
    </r>
    <r>
      <rPr>
        <sz val="11"/>
        <rFont val="宋体"/>
        <charset val="134"/>
      </rPr>
      <t>知识产权宏观管理</t>
    </r>
  </si>
  <si>
    <r>
      <rPr>
        <sz val="11"/>
        <rFont val="Times New Roman"/>
        <charset val="134"/>
      </rPr>
      <t xml:space="preserve">      </t>
    </r>
    <r>
      <rPr>
        <sz val="11"/>
        <rFont val="宋体"/>
        <charset val="134"/>
      </rPr>
      <t>其他知识产权事务支出</t>
    </r>
  </si>
  <si>
    <r>
      <rPr>
        <sz val="11"/>
        <rFont val="Times New Roman"/>
        <charset val="134"/>
      </rPr>
      <t xml:space="preserve">    </t>
    </r>
    <r>
      <rPr>
        <sz val="11"/>
        <rFont val="宋体"/>
        <charset val="134"/>
      </rPr>
      <t>工商行政管理事务</t>
    </r>
  </si>
  <si>
    <r>
      <rPr>
        <sz val="11"/>
        <rFont val="Times New Roman"/>
        <charset val="134"/>
      </rPr>
      <t xml:space="preserve">      </t>
    </r>
    <r>
      <rPr>
        <sz val="11"/>
        <rFont val="宋体"/>
        <charset val="134"/>
      </rPr>
      <t>工商行政管理专项</t>
    </r>
  </si>
  <si>
    <r>
      <rPr>
        <sz val="11"/>
        <rFont val="Times New Roman"/>
        <charset val="134"/>
      </rPr>
      <t xml:space="preserve">      </t>
    </r>
    <r>
      <rPr>
        <sz val="11"/>
        <rFont val="宋体"/>
        <charset val="134"/>
      </rPr>
      <t>执法办案专项</t>
    </r>
  </si>
  <si>
    <r>
      <rPr>
        <sz val="11"/>
        <rFont val="Times New Roman"/>
        <charset val="134"/>
      </rPr>
      <t xml:space="preserve">      </t>
    </r>
    <r>
      <rPr>
        <sz val="11"/>
        <rFont val="宋体"/>
        <charset val="134"/>
      </rPr>
      <t>消费者权益保护</t>
    </r>
  </si>
  <si>
    <r>
      <rPr>
        <sz val="11"/>
        <rFont val="Times New Roman"/>
        <charset val="134"/>
      </rPr>
      <t xml:space="preserve">      </t>
    </r>
    <r>
      <rPr>
        <sz val="11"/>
        <rFont val="宋体"/>
        <charset val="134"/>
      </rPr>
      <t>其他工商行政管理事务支出</t>
    </r>
  </si>
  <si>
    <r>
      <rPr>
        <sz val="11"/>
        <rFont val="Times New Roman"/>
        <charset val="134"/>
      </rPr>
      <t xml:space="preserve">    </t>
    </r>
    <r>
      <rPr>
        <sz val="11"/>
        <rFont val="宋体"/>
        <charset val="134"/>
      </rPr>
      <t>质量技术监督与检验检疫事务</t>
    </r>
  </si>
  <si>
    <r>
      <rPr>
        <sz val="11"/>
        <rFont val="Times New Roman"/>
        <charset val="134"/>
      </rPr>
      <t xml:space="preserve">      </t>
    </r>
    <r>
      <rPr>
        <sz val="11"/>
        <rFont val="宋体"/>
        <charset val="134"/>
      </rPr>
      <t>出入境检验检疫行政执法和业务管理</t>
    </r>
  </si>
  <si>
    <r>
      <rPr>
        <sz val="11"/>
        <rFont val="Times New Roman"/>
        <charset val="134"/>
      </rPr>
      <t xml:space="preserve">      </t>
    </r>
    <r>
      <rPr>
        <sz val="11"/>
        <rFont val="宋体"/>
        <charset val="134"/>
      </rPr>
      <t>出入境检验检疫技术支持</t>
    </r>
  </si>
  <si>
    <r>
      <rPr>
        <sz val="11"/>
        <rFont val="Times New Roman"/>
        <charset val="134"/>
      </rPr>
      <t xml:space="preserve">      </t>
    </r>
    <r>
      <rPr>
        <sz val="11"/>
        <rFont val="宋体"/>
        <charset val="134"/>
      </rPr>
      <t>质量技术监督行政执法及业务管理</t>
    </r>
  </si>
  <si>
    <r>
      <rPr>
        <sz val="11"/>
        <rFont val="Times New Roman"/>
        <charset val="134"/>
      </rPr>
      <t xml:space="preserve">      </t>
    </r>
    <r>
      <rPr>
        <sz val="11"/>
        <rFont val="宋体"/>
        <charset val="134"/>
      </rPr>
      <t>质量技术监督技术支持</t>
    </r>
  </si>
  <si>
    <r>
      <rPr>
        <sz val="11"/>
        <rFont val="Times New Roman"/>
        <charset val="134"/>
      </rPr>
      <t xml:space="preserve">      </t>
    </r>
    <r>
      <rPr>
        <sz val="11"/>
        <rFont val="宋体"/>
        <charset val="134"/>
      </rPr>
      <t>认证认可监督管理</t>
    </r>
  </si>
  <si>
    <r>
      <rPr>
        <sz val="11"/>
        <rFont val="Times New Roman"/>
        <charset val="134"/>
      </rPr>
      <t xml:space="preserve">      </t>
    </r>
    <r>
      <rPr>
        <sz val="11"/>
        <rFont val="宋体"/>
        <charset val="134"/>
      </rPr>
      <t>标准化管理</t>
    </r>
  </si>
  <si>
    <r>
      <rPr>
        <sz val="11"/>
        <rFont val="Times New Roman"/>
        <charset val="134"/>
      </rPr>
      <t xml:space="preserve">      </t>
    </r>
    <r>
      <rPr>
        <sz val="11"/>
        <rFont val="宋体"/>
        <charset val="134"/>
      </rPr>
      <t>其他质量技术监督与检验检疫事务支出</t>
    </r>
  </si>
  <si>
    <r>
      <rPr>
        <sz val="11"/>
        <rFont val="Times New Roman"/>
        <charset val="134"/>
      </rPr>
      <t xml:space="preserve">    </t>
    </r>
    <r>
      <rPr>
        <sz val="11"/>
        <rFont val="宋体"/>
        <charset val="134"/>
      </rPr>
      <t>民族事务</t>
    </r>
  </si>
  <si>
    <r>
      <rPr>
        <sz val="11"/>
        <rFont val="Times New Roman"/>
        <charset val="134"/>
      </rPr>
      <t xml:space="preserve">      </t>
    </r>
    <r>
      <rPr>
        <sz val="11"/>
        <rFont val="宋体"/>
        <charset val="134"/>
      </rPr>
      <t>民族工作专项</t>
    </r>
  </si>
  <si>
    <r>
      <rPr>
        <sz val="11"/>
        <rFont val="Times New Roman"/>
        <charset val="134"/>
      </rPr>
      <t xml:space="preserve">      </t>
    </r>
    <r>
      <rPr>
        <sz val="11"/>
        <rFont val="宋体"/>
        <charset val="134"/>
      </rPr>
      <t>其他民族事务支出</t>
    </r>
  </si>
  <si>
    <r>
      <rPr>
        <sz val="11"/>
        <rFont val="Times New Roman"/>
        <charset val="134"/>
      </rPr>
      <t xml:space="preserve">    </t>
    </r>
    <r>
      <rPr>
        <sz val="11"/>
        <rFont val="宋体"/>
        <charset val="134"/>
      </rPr>
      <t>宗教事务</t>
    </r>
  </si>
  <si>
    <r>
      <rPr>
        <sz val="11"/>
        <rFont val="Times New Roman"/>
        <charset val="134"/>
      </rPr>
      <t xml:space="preserve">      </t>
    </r>
    <r>
      <rPr>
        <sz val="11"/>
        <rFont val="宋体"/>
        <charset val="134"/>
      </rPr>
      <t>宗教工作专项</t>
    </r>
  </si>
  <si>
    <r>
      <rPr>
        <sz val="11"/>
        <rFont val="Times New Roman"/>
        <charset val="134"/>
      </rPr>
      <t xml:space="preserve">      </t>
    </r>
    <r>
      <rPr>
        <sz val="11"/>
        <rFont val="宋体"/>
        <charset val="134"/>
      </rPr>
      <t>其他宗教事务支出</t>
    </r>
  </si>
  <si>
    <r>
      <rPr>
        <sz val="11"/>
        <rFont val="Times New Roman"/>
        <charset val="134"/>
      </rPr>
      <t xml:space="preserve">    </t>
    </r>
    <r>
      <rPr>
        <sz val="11"/>
        <rFont val="宋体"/>
        <charset val="134"/>
      </rPr>
      <t>港澳台侨事务</t>
    </r>
  </si>
  <si>
    <r>
      <rPr>
        <sz val="11"/>
        <rFont val="Times New Roman"/>
        <charset val="134"/>
      </rPr>
      <t xml:space="preserve">      </t>
    </r>
    <r>
      <rPr>
        <sz val="11"/>
        <rFont val="宋体"/>
        <charset val="134"/>
      </rPr>
      <t>港澳事务</t>
    </r>
  </si>
  <si>
    <r>
      <rPr>
        <sz val="11"/>
        <rFont val="Times New Roman"/>
        <charset val="134"/>
      </rPr>
      <t xml:space="preserve">      </t>
    </r>
    <r>
      <rPr>
        <sz val="11"/>
        <rFont val="宋体"/>
        <charset val="134"/>
      </rPr>
      <t>台湾事务</t>
    </r>
  </si>
  <si>
    <r>
      <rPr>
        <sz val="11"/>
        <rFont val="Times New Roman"/>
        <charset val="134"/>
      </rPr>
      <t xml:space="preserve">      </t>
    </r>
    <r>
      <rPr>
        <sz val="11"/>
        <rFont val="宋体"/>
        <charset val="134"/>
      </rPr>
      <t>华侨事务</t>
    </r>
  </si>
  <si>
    <r>
      <rPr>
        <sz val="11"/>
        <rFont val="Times New Roman"/>
        <charset val="134"/>
      </rPr>
      <t xml:space="preserve">      </t>
    </r>
    <r>
      <rPr>
        <sz val="11"/>
        <rFont val="宋体"/>
        <charset val="134"/>
      </rPr>
      <t>其他港澳台侨事务支出</t>
    </r>
  </si>
  <si>
    <r>
      <rPr>
        <sz val="11"/>
        <rFont val="Times New Roman"/>
        <charset val="134"/>
      </rPr>
      <t xml:space="preserve">    </t>
    </r>
    <r>
      <rPr>
        <sz val="11"/>
        <rFont val="宋体"/>
        <charset val="134"/>
      </rPr>
      <t>档案事务</t>
    </r>
  </si>
  <si>
    <r>
      <rPr>
        <sz val="11"/>
        <rFont val="Times New Roman"/>
        <charset val="134"/>
      </rPr>
      <t xml:space="preserve">      </t>
    </r>
    <r>
      <rPr>
        <sz val="11"/>
        <rFont val="宋体"/>
        <charset val="134"/>
      </rPr>
      <t>档案馆</t>
    </r>
  </si>
  <si>
    <r>
      <rPr>
        <sz val="11"/>
        <rFont val="Times New Roman"/>
        <charset val="134"/>
      </rPr>
      <t xml:space="preserve">      </t>
    </r>
    <r>
      <rPr>
        <sz val="11"/>
        <rFont val="宋体"/>
        <charset val="134"/>
      </rPr>
      <t>其他档案事务支出</t>
    </r>
  </si>
  <si>
    <r>
      <rPr>
        <sz val="11"/>
        <rFont val="Times New Roman"/>
        <charset val="134"/>
      </rPr>
      <t xml:space="preserve">    </t>
    </r>
    <r>
      <rPr>
        <sz val="11"/>
        <rFont val="宋体"/>
        <charset val="134"/>
      </rPr>
      <t>民主党派及工商联事务</t>
    </r>
  </si>
  <si>
    <r>
      <rPr>
        <sz val="11"/>
        <rFont val="Times New Roman"/>
        <charset val="134"/>
      </rPr>
      <t xml:space="preserve">      </t>
    </r>
    <r>
      <rPr>
        <sz val="11"/>
        <rFont val="宋体"/>
        <charset val="134"/>
      </rPr>
      <t>其他民主党派及工商联事务支出</t>
    </r>
  </si>
  <si>
    <r>
      <rPr>
        <sz val="11"/>
        <rFont val="Times New Roman"/>
        <charset val="134"/>
      </rPr>
      <t xml:space="preserve">    </t>
    </r>
    <r>
      <rPr>
        <sz val="11"/>
        <rFont val="宋体"/>
        <charset val="134"/>
      </rPr>
      <t>群众团体事务</t>
    </r>
  </si>
  <si>
    <r>
      <rPr>
        <sz val="11"/>
        <rFont val="Times New Roman"/>
        <charset val="134"/>
      </rPr>
      <t xml:space="preserve">      </t>
    </r>
    <r>
      <rPr>
        <sz val="11"/>
        <rFont val="宋体"/>
        <charset val="134"/>
      </rPr>
      <t>厂务公开</t>
    </r>
  </si>
  <si>
    <r>
      <rPr>
        <sz val="11"/>
        <rFont val="Times New Roman"/>
        <charset val="134"/>
      </rPr>
      <t xml:space="preserve">      </t>
    </r>
    <r>
      <rPr>
        <sz val="11"/>
        <rFont val="宋体"/>
        <charset val="134"/>
      </rPr>
      <t>工会疗养休养</t>
    </r>
  </si>
  <si>
    <r>
      <rPr>
        <sz val="11"/>
        <rFont val="Times New Roman"/>
        <charset val="134"/>
      </rPr>
      <t xml:space="preserve">      </t>
    </r>
    <r>
      <rPr>
        <sz val="11"/>
        <rFont val="宋体"/>
        <charset val="134"/>
      </rPr>
      <t>其他群众团体事务支出</t>
    </r>
  </si>
  <si>
    <r>
      <rPr>
        <sz val="11"/>
        <rFont val="Times New Roman"/>
        <charset val="134"/>
      </rPr>
      <t xml:space="preserve">    </t>
    </r>
    <r>
      <rPr>
        <sz val="11"/>
        <rFont val="宋体"/>
        <charset val="134"/>
      </rPr>
      <t>党委办公厅（室）及相关机构事务</t>
    </r>
  </si>
  <si>
    <r>
      <rPr>
        <sz val="11"/>
        <rFont val="Times New Roman"/>
        <charset val="134"/>
      </rPr>
      <t xml:space="preserve">      </t>
    </r>
    <r>
      <rPr>
        <sz val="11"/>
        <rFont val="宋体"/>
        <charset val="134"/>
      </rPr>
      <t>专项业务</t>
    </r>
  </si>
  <si>
    <r>
      <rPr>
        <sz val="11"/>
        <rFont val="Times New Roman"/>
        <charset val="134"/>
      </rPr>
      <t xml:space="preserve">      </t>
    </r>
    <r>
      <rPr>
        <sz val="11"/>
        <rFont val="宋体"/>
        <charset val="134"/>
      </rPr>
      <t>其他党委办公厅（室）及相关机构事务支出</t>
    </r>
  </si>
  <si>
    <r>
      <rPr>
        <sz val="11"/>
        <rFont val="Times New Roman"/>
        <charset val="134"/>
      </rPr>
      <t xml:space="preserve">    </t>
    </r>
    <r>
      <rPr>
        <sz val="11"/>
        <rFont val="宋体"/>
        <charset val="134"/>
      </rPr>
      <t>组织事务</t>
    </r>
  </si>
  <si>
    <r>
      <rPr>
        <sz val="11"/>
        <rFont val="Times New Roman"/>
        <charset val="134"/>
      </rPr>
      <t xml:space="preserve">      </t>
    </r>
    <r>
      <rPr>
        <sz val="11"/>
        <rFont val="宋体"/>
        <charset val="134"/>
      </rPr>
      <t>其他组织事务支出</t>
    </r>
  </si>
  <si>
    <r>
      <rPr>
        <sz val="11"/>
        <rFont val="Times New Roman"/>
        <charset val="134"/>
      </rPr>
      <t xml:space="preserve">    </t>
    </r>
    <r>
      <rPr>
        <sz val="11"/>
        <rFont val="宋体"/>
        <charset val="134"/>
      </rPr>
      <t>宣传事务</t>
    </r>
  </si>
  <si>
    <r>
      <rPr>
        <sz val="11"/>
        <rFont val="Times New Roman"/>
        <charset val="134"/>
      </rPr>
      <t xml:space="preserve">      </t>
    </r>
    <r>
      <rPr>
        <sz val="11"/>
        <rFont val="宋体"/>
        <charset val="134"/>
      </rPr>
      <t>其他宣传事务支出</t>
    </r>
  </si>
  <si>
    <r>
      <rPr>
        <sz val="11"/>
        <rFont val="Times New Roman"/>
        <charset val="134"/>
      </rPr>
      <t xml:space="preserve">    </t>
    </r>
    <r>
      <rPr>
        <sz val="11"/>
        <rFont val="宋体"/>
        <charset val="134"/>
      </rPr>
      <t>统战事务</t>
    </r>
  </si>
  <si>
    <r>
      <rPr>
        <sz val="11"/>
        <rFont val="Times New Roman"/>
        <charset val="134"/>
      </rPr>
      <t xml:space="preserve">      </t>
    </r>
    <r>
      <rPr>
        <sz val="11"/>
        <rFont val="宋体"/>
        <charset val="134"/>
      </rPr>
      <t>其他统战事务支出</t>
    </r>
  </si>
  <si>
    <r>
      <rPr>
        <sz val="11"/>
        <rFont val="Times New Roman"/>
        <charset val="134"/>
      </rPr>
      <t xml:space="preserve">    </t>
    </r>
    <r>
      <rPr>
        <sz val="11"/>
        <rFont val="宋体"/>
        <charset val="134"/>
      </rPr>
      <t>对外联络事务</t>
    </r>
  </si>
  <si>
    <r>
      <rPr>
        <sz val="11"/>
        <rFont val="Times New Roman"/>
        <charset val="134"/>
      </rPr>
      <t xml:space="preserve">      </t>
    </r>
    <r>
      <rPr>
        <sz val="11"/>
        <rFont val="宋体"/>
        <charset val="134"/>
      </rPr>
      <t>其他对外联络事务支出</t>
    </r>
  </si>
  <si>
    <r>
      <rPr>
        <sz val="11"/>
        <rFont val="Times New Roman"/>
        <charset val="134"/>
      </rPr>
      <t xml:space="preserve">    </t>
    </r>
    <r>
      <rPr>
        <sz val="11"/>
        <rFont val="宋体"/>
        <charset val="134"/>
      </rPr>
      <t>其他共产党事务支出</t>
    </r>
  </si>
  <si>
    <r>
      <rPr>
        <sz val="11"/>
        <rFont val="Times New Roman"/>
        <charset val="134"/>
      </rPr>
      <t xml:space="preserve">      </t>
    </r>
    <r>
      <rPr>
        <sz val="11"/>
        <rFont val="宋体"/>
        <charset val="134"/>
      </rPr>
      <t>其他共产党事务支出</t>
    </r>
  </si>
  <si>
    <r>
      <rPr>
        <sz val="11"/>
        <rFont val="Times New Roman"/>
        <charset val="134"/>
      </rPr>
      <t xml:space="preserve">    </t>
    </r>
    <r>
      <rPr>
        <sz val="11"/>
        <rFont val="宋体"/>
        <charset val="134"/>
      </rPr>
      <t>其他一般公共服务支出</t>
    </r>
  </si>
  <si>
    <r>
      <rPr>
        <sz val="11"/>
        <rFont val="Times New Roman"/>
        <charset val="134"/>
      </rPr>
      <t xml:space="preserve">      </t>
    </r>
    <r>
      <rPr>
        <sz val="11"/>
        <rFont val="宋体"/>
        <charset val="134"/>
      </rPr>
      <t>国家赔偿费用支出</t>
    </r>
  </si>
  <si>
    <r>
      <rPr>
        <sz val="11"/>
        <rFont val="Times New Roman"/>
        <charset val="134"/>
      </rPr>
      <t xml:space="preserve">      </t>
    </r>
    <r>
      <rPr>
        <sz val="11"/>
        <rFont val="宋体"/>
        <charset val="134"/>
      </rPr>
      <t>其他一般公共服务支出</t>
    </r>
  </si>
  <si>
    <r>
      <rPr>
        <sz val="11"/>
        <rFont val="宋体"/>
        <charset val="134"/>
      </rPr>
      <t>二、外交支出</t>
    </r>
  </si>
  <si>
    <r>
      <rPr>
        <sz val="11"/>
        <rFont val="Times New Roman"/>
        <charset val="134"/>
      </rPr>
      <t xml:space="preserve">    </t>
    </r>
    <r>
      <rPr>
        <sz val="11"/>
        <rFont val="宋体"/>
        <charset val="134"/>
      </rPr>
      <t>对外合作与交流</t>
    </r>
  </si>
  <si>
    <r>
      <rPr>
        <sz val="11"/>
        <rFont val="Times New Roman"/>
        <charset val="134"/>
      </rPr>
      <t xml:space="preserve">    </t>
    </r>
    <r>
      <rPr>
        <sz val="11"/>
        <rFont val="宋体"/>
        <charset val="134"/>
      </rPr>
      <t>其他外交支出</t>
    </r>
  </si>
  <si>
    <r>
      <rPr>
        <sz val="11"/>
        <rFont val="宋体"/>
        <charset val="134"/>
      </rPr>
      <t>三、国防支出</t>
    </r>
  </si>
  <si>
    <r>
      <rPr>
        <sz val="11"/>
        <rFont val="Times New Roman"/>
        <charset val="134"/>
      </rPr>
      <t xml:space="preserve">    </t>
    </r>
    <r>
      <rPr>
        <sz val="11"/>
        <rFont val="宋体"/>
        <charset val="134"/>
      </rPr>
      <t>国防动员</t>
    </r>
  </si>
  <si>
    <r>
      <rPr>
        <sz val="11"/>
        <rFont val="Times New Roman"/>
        <charset val="134"/>
      </rPr>
      <t xml:space="preserve">      </t>
    </r>
    <r>
      <rPr>
        <sz val="11"/>
        <rFont val="宋体"/>
        <charset val="134"/>
      </rPr>
      <t>兵役征集</t>
    </r>
  </si>
  <si>
    <r>
      <rPr>
        <sz val="11"/>
        <rFont val="Times New Roman"/>
        <charset val="134"/>
      </rPr>
      <t xml:space="preserve">      </t>
    </r>
    <r>
      <rPr>
        <sz val="11"/>
        <rFont val="宋体"/>
        <charset val="134"/>
      </rPr>
      <t>经济动员</t>
    </r>
  </si>
  <si>
    <r>
      <rPr>
        <sz val="11"/>
        <rFont val="Times New Roman"/>
        <charset val="134"/>
      </rPr>
      <t xml:space="preserve">      </t>
    </r>
    <r>
      <rPr>
        <sz val="11"/>
        <rFont val="宋体"/>
        <charset val="134"/>
      </rPr>
      <t>人民防空</t>
    </r>
  </si>
  <si>
    <r>
      <rPr>
        <sz val="11"/>
        <rFont val="Times New Roman"/>
        <charset val="134"/>
      </rPr>
      <t xml:space="preserve">      </t>
    </r>
    <r>
      <rPr>
        <sz val="11"/>
        <rFont val="宋体"/>
        <charset val="134"/>
      </rPr>
      <t>交通战备</t>
    </r>
  </si>
  <si>
    <r>
      <rPr>
        <sz val="11"/>
        <rFont val="Times New Roman"/>
        <charset val="134"/>
      </rPr>
      <t xml:space="preserve">      </t>
    </r>
    <r>
      <rPr>
        <sz val="11"/>
        <rFont val="宋体"/>
        <charset val="134"/>
      </rPr>
      <t>国防教育</t>
    </r>
  </si>
  <si>
    <r>
      <rPr>
        <sz val="11"/>
        <rFont val="Times New Roman"/>
        <charset val="134"/>
      </rPr>
      <t xml:space="preserve">      </t>
    </r>
    <r>
      <rPr>
        <sz val="11"/>
        <rFont val="宋体"/>
        <charset val="134"/>
      </rPr>
      <t>预备役部队</t>
    </r>
  </si>
  <si>
    <r>
      <rPr>
        <sz val="11"/>
        <rFont val="Times New Roman"/>
        <charset val="134"/>
      </rPr>
      <t xml:space="preserve">      </t>
    </r>
    <r>
      <rPr>
        <sz val="11"/>
        <rFont val="宋体"/>
        <charset val="134"/>
      </rPr>
      <t>民兵</t>
    </r>
  </si>
  <si>
    <r>
      <rPr>
        <sz val="11"/>
        <rFont val="Times New Roman"/>
        <charset val="134"/>
      </rPr>
      <t xml:space="preserve">      </t>
    </r>
    <r>
      <rPr>
        <sz val="11"/>
        <rFont val="宋体"/>
        <charset val="134"/>
      </rPr>
      <t>边海防</t>
    </r>
  </si>
  <si>
    <r>
      <rPr>
        <sz val="11"/>
        <rFont val="Times New Roman"/>
        <charset val="134"/>
      </rPr>
      <t xml:space="preserve">      </t>
    </r>
    <r>
      <rPr>
        <sz val="11"/>
        <rFont val="宋体"/>
        <charset val="134"/>
      </rPr>
      <t>其他国防动员支出</t>
    </r>
  </si>
  <si>
    <r>
      <rPr>
        <sz val="11"/>
        <rFont val="Times New Roman"/>
        <charset val="134"/>
      </rPr>
      <t xml:space="preserve">    </t>
    </r>
    <r>
      <rPr>
        <sz val="11"/>
        <rFont val="宋体"/>
        <charset val="134"/>
      </rPr>
      <t>其他国防支出</t>
    </r>
  </si>
  <si>
    <r>
      <rPr>
        <sz val="11"/>
        <rFont val="宋体"/>
        <charset val="134"/>
      </rPr>
      <t>四、公共安全支出</t>
    </r>
  </si>
  <si>
    <r>
      <rPr>
        <sz val="11"/>
        <rFont val="Times New Roman"/>
        <charset val="134"/>
      </rPr>
      <t xml:space="preserve">    </t>
    </r>
    <r>
      <rPr>
        <sz val="11"/>
        <rFont val="宋体"/>
        <charset val="134"/>
      </rPr>
      <t>武装警察</t>
    </r>
  </si>
  <si>
    <r>
      <rPr>
        <sz val="11"/>
        <rFont val="Times New Roman"/>
        <charset val="134"/>
      </rPr>
      <t xml:space="preserve">      </t>
    </r>
    <r>
      <rPr>
        <sz val="11"/>
        <rFont val="宋体"/>
        <charset val="134"/>
      </rPr>
      <t>内卫</t>
    </r>
  </si>
  <si>
    <r>
      <rPr>
        <sz val="11"/>
        <rFont val="Times New Roman"/>
        <charset val="134"/>
      </rPr>
      <t xml:space="preserve">      </t>
    </r>
    <r>
      <rPr>
        <sz val="11"/>
        <rFont val="宋体"/>
        <charset val="134"/>
      </rPr>
      <t>边防</t>
    </r>
  </si>
  <si>
    <r>
      <rPr>
        <sz val="11"/>
        <rFont val="Times New Roman"/>
        <charset val="134"/>
      </rPr>
      <t xml:space="preserve">      </t>
    </r>
    <r>
      <rPr>
        <sz val="11"/>
        <rFont val="宋体"/>
        <charset val="134"/>
      </rPr>
      <t>消防</t>
    </r>
  </si>
  <si>
    <r>
      <rPr>
        <sz val="11"/>
        <rFont val="Times New Roman"/>
        <charset val="134"/>
      </rPr>
      <t xml:space="preserve">      </t>
    </r>
    <r>
      <rPr>
        <sz val="11"/>
        <rFont val="宋体"/>
        <charset val="134"/>
      </rPr>
      <t>警卫</t>
    </r>
  </si>
  <si>
    <r>
      <rPr>
        <sz val="11"/>
        <rFont val="Times New Roman"/>
        <charset val="134"/>
      </rPr>
      <t xml:space="preserve">      </t>
    </r>
    <r>
      <rPr>
        <sz val="11"/>
        <rFont val="宋体"/>
        <charset val="134"/>
      </rPr>
      <t>黄金</t>
    </r>
  </si>
  <si>
    <r>
      <rPr>
        <sz val="11"/>
        <rFont val="Times New Roman"/>
        <charset val="134"/>
      </rPr>
      <t xml:space="preserve">      </t>
    </r>
    <r>
      <rPr>
        <sz val="11"/>
        <rFont val="宋体"/>
        <charset val="134"/>
      </rPr>
      <t>森林</t>
    </r>
  </si>
  <si>
    <r>
      <rPr>
        <sz val="11"/>
        <rFont val="Times New Roman"/>
        <charset val="134"/>
      </rPr>
      <t xml:space="preserve">      </t>
    </r>
    <r>
      <rPr>
        <sz val="11"/>
        <rFont val="宋体"/>
        <charset val="134"/>
      </rPr>
      <t>水电</t>
    </r>
  </si>
  <si>
    <r>
      <rPr>
        <sz val="11"/>
        <rFont val="Times New Roman"/>
        <charset val="134"/>
      </rPr>
      <t xml:space="preserve">      </t>
    </r>
    <r>
      <rPr>
        <sz val="11"/>
        <rFont val="宋体"/>
        <charset val="134"/>
      </rPr>
      <t>交通</t>
    </r>
  </si>
  <si>
    <r>
      <rPr>
        <sz val="11"/>
        <rFont val="Times New Roman"/>
        <charset val="134"/>
      </rPr>
      <t xml:space="preserve">      </t>
    </r>
    <r>
      <rPr>
        <sz val="11"/>
        <rFont val="宋体"/>
        <charset val="134"/>
      </rPr>
      <t>其他武装警察支出</t>
    </r>
  </si>
  <si>
    <r>
      <rPr>
        <sz val="11"/>
        <rFont val="Times New Roman"/>
        <charset val="134"/>
      </rPr>
      <t xml:space="preserve">    </t>
    </r>
    <r>
      <rPr>
        <sz val="11"/>
        <rFont val="宋体"/>
        <charset val="134"/>
      </rPr>
      <t>公安</t>
    </r>
  </si>
  <si>
    <r>
      <rPr>
        <sz val="11"/>
        <rFont val="Times New Roman"/>
        <charset val="134"/>
      </rPr>
      <t xml:space="preserve">      </t>
    </r>
    <r>
      <rPr>
        <sz val="11"/>
        <rFont val="宋体"/>
        <charset val="134"/>
      </rPr>
      <t>治安管理</t>
    </r>
  </si>
  <si>
    <r>
      <rPr>
        <sz val="11"/>
        <rFont val="Times New Roman"/>
        <charset val="134"/>
      </rPr>
      <t xml:space="preserve">      </t>
    </r>
    <r>
      <rPr>
        <sz val="11"/>
        <rFont val="宋体"/>
        <charset val="134"/>
      </rPr>
      <t>国内安全保卫</t>
    </r>
  </si>
  <si>
    <r>
      <rPr>
        <sz val="11"/>
        <rFont val="Times New Roman"/>
        <charset val="134"/>
      </rPr>
      <t xml:space="preserve">      </t>
    </r>
    <r>
      <rPr>
        <sz val="11"/>
        <rFont val="宋体"/>
        <charset val="134"/>
      </rPr>
      <t>刑事侦查</t>
    </r>
  </si>
  <si>
    <r>
      <rPr>
        <sz val="11"/>
        <rFont val="Times New Roman"/>
        <charset val="134"/>
      </rPr>
      <t xml:space="preserve">      </t>
    </r>
    <r>
      <rPr>
        <sz val="11"/>
        <rFont val="宋体"/>
        <charset val="134"/>
      </rPr>
      <t>经济犯罪侦查</t>
    </r>
  </si>
  <si>
    <r>
      <rPr>
        <sz val="11"/>
        <rFont val="Times New Roman"/>
        <charset val="134"/>
      </rPr>
      <t xml:space="preserve">      </t>
    </r>
    <r>
      <rPr>
        <sz val="11"/>
        <rFont val="宋体"/>
        <charset val="134"/>
      </rPr>
      <t>出入境管理</t>
    </r>
  </si>
  <si>
    <r>
      <rPr>
        <sz val="11"/>
        <rFont val="Times New Roman"/>
        <charset val="134"/>
      </rPr>
      <t xml:space="preserve">      </t>
    </r>
    <r>
      <rPr>
        <sz val="11"/>
        <rFont val="宋体"/>
        <charset val="134"/>
      </rPr>
      <t>行动技术管理</t>
    </r>
  </si>
  <si>
    <r>
      <rPr>
        <sz val="11"/>
        <rFont val="Times New Roman"/>
        <charset val="134"/>
      </rPr>
      <t xml:space="preserve">      </t>
    </r>
    <r>
      <rPr>
        <sz val="11"/>
        <rFont val="宋体"/>
        <charset val="134"/>
      </rPr>
      <t>防范和处理邪教犯罪</t>
    </r>
  </si>
  <si>
    <r>
      <rPr>
        <sz val="11"/>
        <rFont val="Times New Roman"/>
        <charset val="134"/>
      </rPr>
      <t xml:space="preserve">      </t>
    </r>
    <r>
      <rPr>
        <sz val="11"/>
        <rFont val="宋体"/>
        <charset val="134"/>
      </rPr>
      <t>禁毒管理</t>
    </r>
  </si>
  <si>
    <r>
      <rPr>
        <sz val="11"/>
        <rFont val="Times New Roman"/>
        <charset val="134"/>
      </rPr>
      <t xml:space="preserve">      </t>
    </r>
    <r>
      <rPr>
        <sz val="11"/>
        <rFont val="宋体"/>
        <charset val="134"/>
      </rPr>
      <t>道路交通管理</t>
    </r>
  </si>
  <si>
    <r>
      <rPr>
        <sz val="11"/>
        <rFont val="Times New Roman"/>
        <charset val="134"/>
      </rPr>
      <t xml:space="preserve">      </t>
    </r>
    <r>
      <rPr>
        <sz val="11"/>
        <rFont val="宋体"/>
        <charset val="134"/>
      </rPr>
      <t>网络侦控管理</t>
    </r>
  </si>
  <si>
    <r>
      <rPr>
        <sz val="11"/>
        <rFont val="Times New Roman"/>
        <charset val="134"/>
      </rPr>
      <t xml:space="preserve">      </t>
    </r>
    <r>
      <rPr>
        <sz val="11"/>
        <rFont val="宋体"/>
        <charset val="134"/>
      </rPr>
      <t>反恐怖</t>
    </r>
  </si>
  <si>
    <r>
      <rPr>
        <sz val="11"/>
        <rFont val="Times New Roman"/>
        <charset val="134"/>
      </rPr>
      <t xml:space="preserve">      </t>
    </r>
    <r>
      <rPr>
        <sz val="11"/>
        <rFont val="宋体"/>
        <charset val="134"/>
      </rPr>
      <t>居民身份证管理</t>
    </r>
  </si>
  <si>
    <r>
      <rPr>
        <sz val="11"/>
        <rFont val="Times New Roman"/>
        <charset val="134"/>
      </rPr>
      <t xml:space="preserve">      </t>
    </r>
    <r>
      <rPr>
        <sz val="11"/>
        <rFont val="宋体"/>
        <charset val="134"/>
      </rPr>
      <t>网络运行及维护</t>
    </r>
  </si>
  <si>
    <r>
      <rPr>
        <sz val="11"/>
        <rFont val="Times New Roman"/>
        <charset val="134"/>
      </rPr>
      <t xml:space="preserve">      </t>
    </r>
    <r>
      <rPr>
        <sz val="11"/>
        <rFont val="宋体"/>
        <charset val="134"/>
      </rPr>
      <t>拘押收教场所管理</t>
    </r>
  </si>
  <si>
    <r>
      <rPr>
        <sz val="11"/>
        <rFont val="Times New Roman"/>
        <charset val="134"/>
      </rPr>
      <t xml:space="preserve">      </t>
    </r>
    <r>
      <rPr>
        <sz val="11"/>
        <rFont val="宋体"/>
        <charset val="134"/>
      </rPr>
      <t>警犬繁育及训养</t>
    </r>
  </si>
  <si>
    <r>
      <rPr>
        <sz val="11"/>
        <rFont val="Times New Roman"/>
        <charset val="134"/>
      </rPr>
      <t xml:space="preserve">      </t>
    </r>
    <r>
      <rPr>
        <sz val="11"/>
        <rFont val="宋体"/>
        <charset val="134"/>
      </rPr>
      <t>其他公安支出</t>
    </r>
  </si>
  <si>
    <r>
      <rPr>
        <sz val="11"/>
        <rFont val="Times New Roman"/>
        <charset val="134"/>
      </rPr>
      <t xml:space="preserve">    </t>
    </r>
    <r>
      <rPr>
        <sz val="11"/>
        <rFont val="宋体"/>
        <charset val="134"/>
      </rPr>
      <t>国家安全</t>
    </r>
  </si>
  <si>
    <r>
      <rPr>
        <sz val="11"/>
        <rFont val="Times New Roman"/>
        <charset val="134"/>
      </rPr>
      <t xml:space="preserve">      </t>
    </r>
    <r>
      <rPr>
        <sz val="11"/>
        <rFont val="宋体"/>
        <charset val="134"/>
      </rPr>
      <t>安全业务</t>
    </r>
  </si>
  <si>
    <r>
      <rPr>
        <sz val="11"/>
        <rFont val="Times New Roman"/>
        <charset val="134"/>
      </rPr>
      <t xml:space="preserve">      </t>
    </r>
    <r>
      <rPr>
        <sz val="11"/>
        <rFont val="宋体"/>
        <charset val="134"/>
      </rPr>
      <t>其他国家安全支出</t>
    </r>
  </si>
  <si>
    <r>
      <rPr>
        <sz val="11"/>
        <rFont val="Times New Roman"/>
        <charset val="134"/>
      </rPr>
      <t xml:space="preserve">    </t>
    </r>
    <r>
      <rPr>
        <sz val="11"/>
        <rFont val="宋体"/>
        <charset val="134"/>
      </rPr>
      <t>检察</t>
    </r>
  </si>
  <si>
    <r>
      <rPr>
        <sz val="11"/>
        <rFont val="Times New Roman"/>
        <charset val="134"/>
      </rPr>
      <t xml:space="preserve">      </t>
    </r>
    <r>
      <rPr>
        <sz val="11"/>
        <rFont val="宋体"/>
        <charset val="134"/>
      </rPr>
      <t>查办和预防职务犯罪</t>
    </r>
  </si>
  <si>
    <r>
      <rPr>
        <sz val="11"/>
        <rFont val="Times New Roman"/>
        <charset val="134"/>
      </rPr>
      <t xml:space="preserve">      </t>
    </r>
    <r>
      <rPr>
        <sz val="11"/>
        <rFont val="宋体"/>
        <charset val="134"/>
      </rPr>
      <t>公诉和审判监督</t>
    </r>
  </si>
  <si>
    <r>
      <rPr>
        <sz val="11"/>
        <rFont val="Times New Roman"/>
        <charset val="134"/>
      </rPr>
      <t xml:space="preserve">      </t>
    </r>
    <r>
      <rPr>
        <sz val="11"/>
        <rFont val="宋体"/>
        <charset val="134"/>
      </rPr>
      <t>侦查监督</t>
    </r>
  </si>
  <si>
    <r>
      <rPr>
        <sz val="11"/>
        <rFont val="Times New Roman"/>
        <charset val="134"/>
      </rPr>
      <t xml:space="preserve">      </t>
    </r>
    <r>
      <rPr>
        <sz val="11"/>
        <rFont val="宋体"/>
        <charset val="134"/>
      </rPr>
      <t>执行监督</t>
    </r>
  </si>
  <si>
    <r>
      <rPr>
        <sz val="11"/>
        <rFont val="Times New Roman"/>
        <charset val="134"/>
      </rPr>
      <t xml:space="preserve">      </t>
    </r>
    <r>
      <rPr>
        <sz val="11"/>
        <rFont val="宋体"/>
        <charset val="134"/>
      </rPr>
      <t>控告申诉</t>
    </r>
  </si>
  <si>
    <r>
      <rPr>
        <sz val="11"/>
        <rFont val="Times New Roman"/>
        <charset val="134"/>
      </rPr>
      <t xml:space="preserve">      “</t>
    </r>
    <r>
      <rPr>
        <sz val="11"/>
        <rFont val="宋体"/>
        <charset val="134"/>
      </rPr>
      <t>两房</t>
    </r>
    <r>
      <rPr>
        <sz val="11"/>
        <rFont val="Times New Roman"/>
        <charset val="134"/>
      </rPr>
      <t>”</t>
    </r>
    <r>
      <rPr>
        <sz val="11"/>
        <rFont val="宋体"/>
        <charset val="134"/>
      </rPr>
      <t>建设</t>
    </r>
  </si>
  <si>
    <r>
      <rPr>
        <sz val="11"/>
        <rFont val="Times New Roman"/>
        <charset val="134"/>
      </rPr>
      <t xml:space="preserve">      </t>
    </r>
    <r>
      <rPr>
        <sz val="11"/>
        <rFont val="宋体"/>
        <charset val="134"/>
      </rPr>
      <t>其他检察支出</t>
    </r>
  </si>
  <si>
    <r>
      <rPr>
        <sz val="11"/>
        <rFont val="Times New Roman"/>
        <charset val="134"/>
      </rPr>
      <t xml:space="preserve">    </t>
    </r>
    <r>
      <rPr>
        <sz val="11"/>
        <rFont val="宋体"/>
        <charset val="134"/>
      </rPr>
      <t>法院</t>
    </r>
  </si>
  <si>
    <r>
      <rPr>
        <sz val="11"/>
        <rFont val="Times New Roman"/>
        <charset val="134"/>
      </rPr>
      <t xml:space="preserve">      </t>
    </r>
    <r>
      <rPr>
        <sz val="11"/>
        <rFont val="宋体"/>
        <charset val="134"/>
      </rPr>
      <t>案件审判</t>
    </r>
  </si>
  <si>
    <r>
      <rPr>
        <sz val="11"/>
        <rFont val="Times New Roman"/>
        <charset val="134"/>
      </rPr>
      <t xml:space="preserve">      </t>
    </r>
    <r>
      <rPr>
        <sz val="11"/>
        <rFont val="宋体"/>
        <charset val="134"/>
      </rPr>
      <t>案件执行</t>
    </r>
  </si>
  <si>
    <r>
      <rPr>
        <sz val="11"/>
        <rFont val="Times New Roman"/>
        <charset val="134"/>
      </rPr>
      <t xml:space="preserve">      “</t>
    </r>
    <r>
      <rPr>
        <sz val="11"/>
        <rFont val="宋体"/>
        <charset val="134"/>
      </rPr>
      <t>两庭</t>
    </r>
    <r>
      <rPr>
        <sz val="11"/>
        <rFont val="Times New Roman"/>
        <charset val="134"/>
      </rPr>
      <t>”</t>
    </r>
    <r>
      <rPr>
        <sz val="11"/>
        <rFont val="宋体"/>
        <charset val="134"/>
      </rPr>
      <t>建设</t>
    </r>
  </si>
  <si>
    <r>
      <rPr>
        <sz val="11"/>
        <rFont val="Times New Roman"/>
        <charset val="134"/>
      </rPr>
      <t xml:space="preserve">      </t>
    </r>
    <r>
      <rPr>
        <sz val="11"/>
        <rFont val="宋体"/>
        <charset val="134"/>
      </rPr>
      <t>其他法院支出</t>
    </r>
  </si>
  <si>
    <r>
      <rPr>
        <sz val="11"/>
        <rFont val="Times New Roman"/>
        <charset val="134"/>
      </rPr>
      <t xml:space="preserve">    </t>
    </r>
    <r>
      <rPr>
        <sz val="11"/>
        <rFont val="宋体"/>
        <charset val="134"/>
      </rPr>
      <t>司法</t>
    </r>
  </si>
  <si>
    <r>
      <rPr>
        <sz val="11"/>
        <rFont val="Times New Roman"/>
        <charset val="134"/>
      </rPr>
      <t xml:space="preserve">      </t>
    </r>
    <r>
      <rPr>
        <sz val="11"/>
        <rFont val="宋体"/>
        <charset val="134"/>
      </rPr>
      <t>基层司法业务</t>
    </r>
  </si>
  <si>
    <r>
      <rPr>
        <sz val="11"/>
        <rFont val="Times New Roman"/>
        <charset val="134"/>
      </rPr>
      <t xml:space="preserve">      </t>
    </r>
    <r>
      <rPr>
        <sz val="11"/>
        <rFont val="宋体"/>
        <charset val="134"/>
      </rPr>
      <t>普法宣传</t>
    </r>
  </si>
  <si>
    <r>
      <rPr>
        <sz val="11"/>
        <rFont val="Times New Roman"/>
        <charset val="134"/>
      </rPr>
      <t xml:space="preserve">      </t>
    </r>
    <r>
      <rPr>
        <sz val="11"/>
        <rFont val="宋体"/>
        <charset val="134"/>
      </rPr>
      <t>律师公证管理</t>
    </r>
  </si>
  <si>
    <r>
      <rPr>
        <sz val="11"/>
        <rFont val="Times New Roman"/>
        <charset val="134"/>
      </rPr>
      <t xml:space="preserve">      </t>
    </r>
    <r>
      <rPr>
        <sz val="11"/>
        <rFont val="宋体"/>
        <charset val="134"/>
      </rPr>
      <t>法律援助</t>
    </r>
  </si>
  <si>
    <r>
      <rPr>
        <sz val="11"/>
        <rFont val="Times New Roman"/>
        <charset val="134"/>
      </rPr>
      <t xml:space="preserve">      </t>
    </r>
    <r>
      <rPr>
        <sz val="11"/>
        <rFont val="宋体"/>
        <charset val="134"/>
      </rPr>
      <t>司法统一考试</t>
    </r>
  </si>
  <si>
    <r>
      <rPr>
        <sz val="11"/>
        <rFont val="Times New Roman"/>
        <charset val="134"/>
      </rPr>
      <t xml:space="preserve">      </t>
    </r>
    <r>
      <rPr>
        <sz val="11"/>
        <rFont val="宋体"/>
        <charset val="134"/>
      </rPr>
      <t>仲裁</t>
    </r>
  </si>
  <si>
    <r>
      <rPr>
        <sz val="11"/>
        <rFont val="Times New Roman"/>
        <charset val="134"/>
      </rPr>
      <t xml:space="preserve">      </t>
    </r>
    <r>
      <rPr>
        <sz val="11"/>
        <rFont val="宋体"/>
        <charset val="134"/>
      </rPr>
      <t>社区矫正</t>
    </r>
  </si>
  <si>
    <r>
      <rPr>
        <sz val="11"/>
        <rFont val="Times New Roman"/>
        <charset val="134"/>
      </rPr>
      <t xml:space="preserve">      </t>
    </r>
    <r>
      <rPr>
        <sz val="11"/>
        <rFont val="宋体"/>
        <charset val="134"/>
      </rPr>
      <t>司法鉴定</t>
    </r>
  </si>
  <si>
    <r>
      <rPr>
        <sz val="11"/>
        <rFont val="Times New Roman"/>
        <charset val="134"/>
      </rPr>
      <t xml:space="preserve">      </t>
    </r>
    <r>
      <rPr>
        <sz val="11"/>
        <rFont val="宋体"/>
        <charset val="134"/>
      </rPr>
      <t>其他司法支出</t>
    </r>
  </si>
  <si>
    <r>
      <rPr>
        <sz val="11"/>
        <rFont val="Times New Roman"/>
        <charset val="134"/>
      </rPr>
      <t xml:space="preserve">    </t>
    </r>
    <r>
      <rPr>
        <sz val="11"/>
        <rFont val="宋体"/>
        <charset val="134"/>
      </rPr>
      <t>监狱</t>
    </r>
  </si>
  <si>
    <r>
      <rPr>
        <sz val="11"/>
        <rFont val="Times New Roman"/>
        <charset val="134"/>
      </rPr>
      <t xml:space="preserve">      </t>
    </r>
    <r>
      <rPr>
        <sz val="11"/>
        <rFont val="宋体"/>
        <charset val="134"/>
      </rPr>
      <t>犯人生活</t>
    </r>
  </si>
  <si>
    <r>
      <rPr>
        <sz val="11"/>
        <rFont val="Times New Roman"/>
        <charset val="134"/>
      </rPr>
      <t xml:space="preserve">      </t>
    </r>
    <r>
      <rPr>
        <sz val="11"/>
        <rFont val="宋体"/>
        <charset val="134"/>
      </rPr>
      <t>犯人改造</t>
    </r>
  </si>
  <si>
    <r>
      <rPr>
        <sz val="11"/>
        <rFont val="Times New Roman"/>
        <charset val="134"/>
      </rPr>
      <t xml:space="preserve">      </t>
    </r>
    <r>
      <rPr>
        <sz val="11"/>
        <rFont val="宋体"/>
        <charset val="134"/>
      </rPr>
      <t>狱政设施建设</t>
    </r>
  </si>
  <si>
    <r>
      <rPr>
        <sz val="11"/>
        <rFont val="Times New Roman"/>
        <charset val="134"/>
      </rPr>
      <t xml:space="preserve">      </t>
    </r>
    <r>
      <rPr>
        <sz val="11"/>
        <rFont val="宋体"/>
        <charset val="134"/>
      </rPr>
      <t>其他监狱支出</t>
    </r>
  </si>
  <si>
    <r>
      <rPr>
        <sz val="11"/>
        <rFont val="Times New Roman"/>
        <charset val="134"/>
      </rPr>
      <t xml:space="preserve">    </t>
    </r>
    <r>
      <rPr>
        <sz val="11"/>
        <rFont val="宋体"/>
        <charset val="134"/>
      </rPr>
      <t>强制隔离戒毒</t>
    </r>
  </si>
  <si>
    <r>
      <rPr>
        <sz val="11"/>
        <rFont val="Times New Roman"/>
        <charset val="134"/>
      </rPr>
      <t xml:space="preserve">      </t>
    </r>
    <r>
      <rPr>
        <sz val="11"/>
        <rFont val="宋体"/>
        <charset val="134"/>
      </rPr>
      <t>强制隔离戒毒人员生活</t>
    </r>
  </si>
  <si>
    <r>
      <rPr>
        <sz val="11"/>
        <rFont val="Times New Roman"/>
        <charset val="134"/>
      </rPr>
      <t xml:space="preserve">      </t>
    </r>
    <r>
      <rPr>
        <sz val="11"/>
        <rFont val="宋体"/>
        <charset val="134"/>
      </rPr>
      <t>强制隔离戒毒人员教育</t>
    </r>
  </si>
  <si>
    <r>
      <rPr>
        <sz val="11"/>
        <rFont val="Times New Roman"/>
        <charset val="134"/>
      </rPr>
      <t xml:space="preserve">      </t>
    </r>
    <r>
      <rPr>
        <sz val="11"/>
        <rFont val="宋体"/>
        <charset val="134"/>
      </rPr>
      <t>所政设施建设</t>
    </r>
  </si>
  <si>
    <r>
      <rPr>
        <sz val="11"/>
        <rFont val="Times New Roman"/>
        <charset val="134"/>
      </rPr>
      <t xml:space="preserve">      </t>
    </r>
    <r>
      <rPr>
        <sz val="11"/>
        <rFont val="宋体"/>
        <charset val="134"/>
      </rPr>
      <t>其他强制隔离戒毒支出</t>
    </r>
  </si>
  <si>
    <r>
      <rPr>
        <sz val="11"/>
        <rFont val="Times New Roman"/>
        <charset val="134"/>
      </rPr>
      <t xml:space="preserve">    </t>
    </r>
    <r>
      <rPr>
        <sz val="11"/>
        <rFont val="宋体"/>
        <charset val="134"/>
      </rPr>
      <t>国家保密</t>
    </r>
  </si>
  <si>
    <r>
      <rPr>
        <sz val="11"/>
        <rFont val="Times New Roman"/>
        <charset val="134"/>
      </rPr>
      <t xml:space="preserve">      </t>
    </r>
    <r>
      <rPr>
        <sz val="11"/>
        <rFont val="宋体"/>
        <charset val="134"/>
      </rPr>
      <t>保密技术</t>
    </r>
  </si>
  <si>
    <r>
      <rPr>
        <sz val="11"/>
        <rFont val="Times New Roman"/>
        <charset val="134"/>
      </rPr>
      <t xml:space="preserve">      </t>
    </r>
    <r>
      <rPr>
        <sz val="11"/>
        <rFont val="宋体"/>
        <charset val="134"/>
      </rPr>
      <t>保密管理</t>
    </r>
  </si>
  <si>
    <r>
      <rPr>
        <sz val="11"/>
        <rFont val="Times New Roman"/>
        <charset val="134"/>
      </rPr>
      <t xml:space="preserve">      </t>
    </r>
    <r>
      <rPr>
        <sz val="11"/>
        <rFont val="宋体"/>
        <charset val="134"/>
      </rPr>
      <t>其他国家保密支出</t>
    </r>
  </si>
  <si>
    <r>
      <rPr>
        <sz val="11"/>
        <rFont val="Times New Roman"/>
        <charset val="134"/>
      </rPr>
      <t xml:space="preserve">    </t>
    </r>
    <r>
      <rPr>
        <sz val="11"/>
        <rFont val="宋体"/>
        <charset val="134"/>
      </rPr>
      <t>缉私警察</t>
    </r>
  </si>
  <si>
    <r>
      <rPr>
        <sz val="11"/>
        <rFont val="Times New Roman"/>
        <charset val="134"/>
      </rPr>
      <t xml:space="preserve">      </t>
    </r>
    <r>
      <rPr>
        <sz val="11"/>
        <rFont val="宋体"/>
        <charset val="134"/>
      </rPr>
      <t>专项缉私活动支出</t>
    </r>
  </si>
  <si>
    <r>
      <rPr>
        <sz val="11"/>
        <rFont val="Times New Roman"/>
        <charset val="134"/>
      </rPr>
      <t xml:space="preserve">      </t>
    </r>
    <r>
      <rPr>
        <sz val="11"/>
        <rFont val="宋体"/>
        <charset val="134"/>
      </rPr>
      <t>缉私情报</t>
    </r>
  </si>
  <si>
    <r>
      <rPr>
        <sz val="11"/>
        <rFont val="Times New Roman"/>
        <charset val="134"/>
      </rPr>
      <t xml:space="preserve">      </t>
    </r>
    <r>
      <rPr>
        <sz val="11"/>
        <rFont val="宋体"/>
        <charset val="134"/>
      </rPr>
      <t>禁毒及缉毒</t>
    </r>
  </si>
  <si>
    <r>
      <rPr>
        <sz val="11"/>
        <rFont val="Times New Roman"/>
        <charset val="134"/>
      </rPr>
      <t xml:space="preserve">      </t>
    </r>
    <r>
      <rPr>
        <sz val="11"/>
        <rFont val="宋体"/>
        <charset val="134"/>
      </rPr>
      <t>其他缉私警察支出</t>
    </r>
  </si>
  <si>
    <r>
      <rPr>
        <sz val="11"/>
        <rFont val="Times New Roman"/>
        <charset val="134"/>
      </rPr>
      <t xml:space="preserve">    </t>
    </r>
    <r>
      <rPr>
        <sz val="11"/>
        <rFont val="宋体"/>
        <charset val="134"/>
      </rPr>
      <t>海警</t>
    </r>
  </si>
  <si>
    <r>
      <rPr>
        <sz val="11"/>
        <rFont val="Times New Roman"/>
        <charset val="134"/>
      </rPr>
      <t xml:space="preserve">      </t>
    </r>
    <r>
      <rPr>
        <sz val="11"/>
        <rFont val="宋体"/>
        <charset val="134"/>
      </rPr>
      <t>公安现役基本支出</t>
    </r>
  </si>
  <si>
    <r>
      <rPr>
        <sz val="11"/>
        <rFont val="Times New Roman"/>
        <charset val="134"/>
      </rPr>
      <t xml:space="preserve">      </t>
    </r>
    <r>
      <rPr>
        <sz val="11"/>
        <rFont val="宋体"/>
        <charset val="134"/>
      </rPr>
      <t>一般管理事务</t>
    </r>
  </si>
  <si>
    <r>
      <rPr>
        <sz val="11"/>
        <rFont val="Times New Roman"/>
        <charset val="134"/>
      </rPr>
      <t xml:space="preserve">      </t>
    </r>
    <r>
      <rPr>
        <sz val="11"/>
        <rFont val="宋体"/>
        <charset val="134"/>
      </rPr>
      <t>维权执法业务</t>
    </r>
  </si>
  <si>
    <r>
      <rPr>
        <sz val="11"/>
        <rFont val="Times New Roman"/>
        <charset val="134"/>
      </rPr>
      <t xml:space="preserve">      </t>
    </r>
    <r>
      <rPr>
        <sz val="11"/>
        <rFont val="宋体"/>
        <charset val="134"/>
      </rPr>
      <t>装备建设和运行维护</t>
    </r>
  </si>
  <si>
    <r>
      <rPr>
        <sz val="11"/>
        <rFont val="Times New Roman"/>
        <charset val="134"/>
      </rPr>
      <t xml:space="preserve">      </t>
    </r>
    <r>
      <rPr>
        <sz val="11"/>
        <rFont val="宋体"/>
        <charset val="134"/>
      </rPr>
      <t>信息化建设及运行维护</t>
    </r>
  </si>
  <si>
    <r>
      <rPr>
        <sz val="11"/>
        <rFont val="Times New Roman"/>
        <charset val="134"/>
      </rPr>
      <t xml:space="preserve">      </t>
    </r>
    <r>
      <rPr>
        <sz val="11"/>
        <rFont val="宋体"/>
        <charset val="134"/>
      </rPr>
      <t>基础设施建设及维护</t>
    </r>
  </si>
  <si>
    <r>
      <rPr>
        <sz val="11"/>
        <rFont val="Times New Roman"/>
        <charset val="134"/>
      </rPr>
      <t xml:space="preserve">      </t>
    </r>
    <r>
      <rPr>
        <sz val="11"/>
        <rFont val="宋体"/>
        <charset val="134"/>
      </rPr>
      <t>其他海警支出</t>
    </r>
  </si>
  <si>
    <r>
      <rPr>
        <sz val="11"/>
        <rFont val="Times New Roman"/>
        <charset val="134"/>
      </rPr>
      <t xml:space="preserve">    </t>
    </r>
    <r>
      <rPr>
        <sz val="11"/>
        <rFont val="宋体"/>
        <charset val="134"/>
      </rPr>
      <t>其他公共安全支出</t>
    </r>
  </si>
  <si>
    <r>
      <rPr>
        <sz val="11"/>
        <rFont val="宋体"/>
        <charset val="134"/>
      </rPr>
      <t>五、教育支出</t>
    </r>
  </si>
  <si>
    <r>
      <rPr>
        <sz val="11"/>
        <rFont val="Times New Roman"/>
        <charset val="134"/>
      </rPr>
      <t xml:space="preserve">    </t>
    </r>
    <r>
      <rPr>
        <sz val="11"/>
        <rFont val="宋体"/>
        <charset val="134"/>
      </rPr>
      <t>教育管理事务</t>
    </r>
  </si>
  <si>
    <r>
      <rPr>
        <sz val="11"/>
        <rFont val="Times New Roman"/>
        <charset val="134"/>
      </rPr>
      <t xml:space="preserve">      </t>
    </r>
    <r>
      <rPr>
        <sz val="11"/>
        <rFont val="宋体"/>
        <charset val="134"/>
      </rPr>
      <t>其他教育管理事务支出</t>
    </r>
  </si>
  <si>
    <r>
      <rPr>
        <sz val="11"/>
        <rFont val="Times New Roman"/>
        <charset val="134"/>
      </rPr>
      <t xml:space="preserve">    </t>
    </r>
    <r>
      <rPr>
        <sz val="11"/>
        <rFont val="宋体"/>
        <charset val="134"/>
      </rPr>
      <t>普通教育</t>
    </r>
  </si>
  <si>
    <r>
      <rPr>
        <sz val="11"/>
        <rFont val="Times New Roman"/>
        <charset val="134"/>
      </rPr>
      <t xml:space="preserve">      </t>
    </r>
    <r>
      <rPr>
        <sz val="11"/>
        <rFont val="宋体"/>
        <charset val="134"/>
      </rPr>
      <t>学前教育</t>
    </r>
  </si>
  <si>
    <r>
      <rPr>
        <sz val="11"/>
        <rFont val="Times New Roman"/>
        <charset val="134"/>
      </rPr>
      <t xml:space="preserve">      </t>
    </r>
    <r>
      <rPr>
        <sz val="11"/>
        <rFont val="宋体"/>
        <charset val="134"/>
      </rPr>
      <t>小学教育</t>
    </r>
  </si>
  <si>
    <r>
      <rPr>
        <sz val="11"/>
        <rFont val="Times New Roman"/>
        <charset val="134"/>
      </rPr>
      <t xml:space="preserve">      </t>
    </r>
    <r>
      <rPr>
        <sz val="11"/>
        <rFont val="宋体"/>
        <charset val="134"/>
      </rPr>
      <t>初中教育</t>
    </r>
  </si>
  <si>
    <r>
      <rPr>
        <sz val="11"/>
        <rFont val="Times New Roman"/>
        <charset val="134"/>
      </rPr>
      <t xml:space="preserve">      </t>
    </r>
    <r>
      <rPr>
        <sz val="11"/>
        <rFont val="宋体"/>
        <charset val="134"/>
      </rPr>
      <t>高中教育</t>
    </r>
  </si>
  <si>
    <r>
      <rPr>
        <sz val="11"/>
        <rFont val="Times New Roman"/>
        <charset val="134"/>
      </rPr>
      <t xml:space="preserve">      </t>
    </r>
    <r>
      <rPr>
        <sz val="11"/>
        <rFont val="宋体"/>
        <charset val="134"/>
      </rPr>
      <t>高等教育</t>
    </r>
  </si>
  <si>
    <r>
      <rPr>
        <sz val="11"/>
        <rFont val="Times New Roman"/>
        <charset val="134"/>
      </rPr>
      <t xml:space="preserve">      </t>
    </r>
    <r>
      <rPr>
        <sz val="11"/>
        <rFont val="宋体"/>
        <charset val="134"/>
      </rPr>
      <t>化解农村义务教育债务支出</t>
    </r>
  </si>
  <si>
    <r>
      <rPr>
        <sz val="11"/>
        <rFont val="Times New Roman"/>
        <charset val="134"/>
      </rPr>
      <t xml:space="preserve">      </t>
    </r>
    <r>
      <rPr>
        <sz val="11"/>
        <rFont val="宋体"/>
        <charset val="134"/>
      </rPr>
      <t>化解普通高中债务支出</t>
    </r>
  </si>
  <si>
    <r>
      <rPr>
        <sz val="11"/>
        <rFont val="Times New Roman"/>
        <charset val="134"/>
      </rPr>
      <t xml:space="preserve">      </t>
    </r>
    <r>
      <rPr>
        <sz val="11"/>
        <rFont val="宋体"/>
        <charset val="134"/>
      </rPr>
      <t>其他普通教育支出</t>
    </r>
  </si>
  <si>
    <r>
      <rPr>
        <sz val="11"/>
        <rFont val="Times New Roman"/>
        <charset val="134"/>
      </rPr>
      <t xml:space="preserve">    </t>
    </r>
    <r>
      <rPr>
        <sz val="11"/>
        <rFont val="宋体"/>
        <charset val="134"/>
      </rPr>
      <t>职业教育</t>
    </r>
  </si>
  <si>
    <r>
      <rPr>
        <sz val="11"/>
        <rFont val="Times New Roman"/>
        <charset val="134"/>
      </rPr>
      <t xml:space="preserve">      </t>
    </r>
    <r>
      <rPr>
        <sz val="11"/>
        <rFont val="宋体"/>
        <charset val="134"/>
      </rPr>
      <t>初等职业教育</t>
    </r>
  </si>
  <si>
    <r>
      <rPr>
        <sz val="11"/>
        <rFont val="Times New Roman"/>
        <charset val="134"/>
      </rPr>
      <t xml:space="preserve">      </t>
    </r>
    <r>
      <rPr>
        <sz val="11"/>
        <rFont val="宋体"/>
        <charset val="134"/>
      </rPr>
      <t>中专教育</t>
    </r>
  </si>
  <si>
    <r>
      <rPr>
        <sz val="11"/>
        <rFont val="Times New Roman"/>
        <charset val="134"/>
      </rPr>
      <t xml:space="preserve">      </t>
    </r>
    <r>
      <rPr>
        <sz val="11"/>
        <rFont val="宋体"/>
        <charset val="134"/>
      </rPr>
      <t>技校教育</t>
    </r>
  </si>
  <si>
    <r>
      <rPr>
        <sz val="11"/>
        <rFont val="Times New Roman"/>
        <charset val="134"/>
      </rPr>
      <t xml:space="preserve">      </t>
    </r>
    <r>
      <rPr>
        <sz val="11"/>
        <rFont val="宋体"/>
        <charset val="134"/>
      </rPr>
      <t>职业高中教育</t>
    </r>
  </si>
  <si>
    <r>
      <rPr>
        <sz val="11"/>
        <rFont val="Times New Roman"/>
        <charset val="134"/>
      </rPr>
      <t xml:space="preserve">      </t>
    </r>
    <r>
      <rPr>
        <sz val="11"/>
        <rFont val="宋体"/>
        <charset val="134"/>
      </rPr>
      <t>高等职业教育</t>
    </r>
  </si>
  <si>
    <r>
      <rPr>
        <sz val="11"/>
        <rFont val="Times New Roman"/>
        <charset val="134"/>
      </rPr>
      <t xml:space="preserve">      </t>
    </r>
    <r>
      <rPr>
        <sz val="11"/>
        <rFont val="宋体"/>
        <charset val="134"/>
      </rPr>
      <t>其他职业教育支出</t>
    </r>
  </si>
  <si>
    <r>
      <rPr>
        <sz val="11"/>
        <rFont val="Times New Roman"/>
        <charset val="134"/>
      </rPr>
      <t xml:space="preserve">    </t>
    </r>
    <r>
      <rPr>
        <sz val="11"/>
        <rFont val="宋体"/>
        <charset val="134"/>
      </rPr>
      <t>成人教育</t>
    </r>
  </si>
  <si>
    <r>
      <rPr>
        <sz val="11"/>
        <rFont val="Times New Roman"/>
        <charset val="134"/>
      </rPr>
      <t xml:space="preserve">      </t>
    </r>
    <r>
      <rPr>
        <sz val="11"/>
        <rFont val="宋体"/>
        <charset val="134"/>
      </rPr>
      <t>成人初等教育</t>
    </r>
  </si>
  <si>
    <r>
      <rPr>
        <sz val="11"/>
        <rFont val="Times New Roman"/>
        <charset val="134"/>
      </rPr>
      <t xml:space="preserve">      </t>
    </r>
    <r>
      <rPr>
        <sz val="11"/>
        <rFont val="宋体"/>
        <charset val="134"/>
      </rPr>
      <t>成人中等教育</t>
    </r>
  </si>
  <si>
    <r>
      <rPr>
        <sz val="11"/>
        <rFont val="Times New Roman"/>
        <charset val="134"/>
      </rPr>
      <t xml:space="preserve">      </t>
    </r>
    <r>
      <rPr>
        <sz val="11"/>
        <rFont val="宋体"/>
        <charset val="134"/>
      </rPr>
      <t>成人高等教育</t>
    </r>
  </si>
  <si>
    <r>
      <rPr>
        <sz val="11"/>
        <rFont val="Times New Roman"/>
        <charset val="134"/>
      </rPr>
      <t xml:space="preserve">      </t>
    </r>
    <r>
      <rPr>
        <sz val="11"/>
        <rFont val="宋体"/>
        <charset val="134"/>
      </rPr>
      <t>成人广播电视教育</t>
    </r>
  </si>
  <si>
    <r>
      <rPr>
        <sz val="11"/>
        <rFont val="Times New Roman"/>
        <charset val="134"/>
      </rPr>
      <t xml:space="preserve">      </t>
    </r>
    <r>
      <rPr>
        <sz val="11"/>
        <rFont val="宋体"/>
        <charset val="134"/>
      </rPr>
      <t>其他成人教育支出</t>
    </r>
  </si>
  <si>
    <r>
      <rPr>
        <sz val="11"/>
        <rFont val="Times New Roman"/>
        <charset val="134"/>
      </rPr>
      <t xml:space="preserve">    </t>
    </r>
    <r>
      <rPr>
        <sz val="11"/>
        <rFont val="宋体"/>
        <charset val="134"/>
      </rPr>
      <t>广播电视教育</t>
    </r>
  </si>
  <si>
    <r>
      <rPr>
        <sz val="11"/>
        <rFont val="Times New Roman"/>
        <charset val="134"/>
      </rPr>
      <t xml:space="preserve">      </t>
    </r>
    <r>
      <rPr>
        <sz val="11"/>
        <rFont val="宋体"/>
        <charset val="134"/>
      </rPr>
      <t>广播电视学校</t>
    </r>
  </si>
  <si>
    <r>
      <rPr>
        <sz val="11"/>
        <rFont val="Times New Roman"/>
        <charset val="134"/>
      </rPr>
      <t xml:space="preserve">      </t>
    </r>
    <r>
      <rPr>
        <sz val="11"/>
        <rFont val="宋体"/>
        <charset val="134"/>
      </rPr>
      <t>教育电视台</t>
    </r>
  </si>
  <si>
    <r>
      <rPr>
        <sz val="11"/>
        <rFont val="Times New Roman"/>
        <charset val="134"/>
      </rPr>
      <t xml:space="preserve">      </t>
    </r>
    <r>
      <rPr>
        <sz val="11"/>
        <rFont val="宋体"/>
        <charset val="134"/>
      </rPr>
      <t>其他广播电视教育支出</t>
    </r>
  </si>
  <si>
    <r>
      <rPr>
        <sz val="11"/>
        <rFont val="Times New Roman"/>
        <charset val="134"/>
      </rPr>
      <t xml:space="preserve">    </t>
    </r>
    <r>
      <rPr>
        <sz val="11"/>
        <rFont val="宋体"/>
        <charset val="134"/>
      </rPr>
      <t>留学教育</t>
    </r>
  </si>
  <si>
    <r>
      <rPr>
        <sz val="11"/>
        <rFont val="Times New Roman"/>
        <charset val="134"/>
      </rPr>
      <t xml:space="preserve">      </t>
    </r>
    <r>
      <rPr>
        <sz val="11"/>
        <rFont val="宋体"/>
        <charset val="134"/>
      </rPr>
      <t>出国留学教育</t>
    </r>
  </si>
  <si>
    <r>
      <rPr>
        <sz val="11"/>
        <rFont val="Times New Roman"/>
        <charset val="134"/>
      </rPr>
      <t xml:space="preserve">      </t>
    </r>
    <r>
      <rPr>
        <sz val="11"/>
        <rFont val="宋体"/>
        <charset val="134"/>
      </rPr>
      <t>来华留学教育</t>
    </r>
  </si>
  <si>
    <r>
      <rPr>
        <sz val="11"/>
        <rFont val="Times New Roman"/>
        <charset val="134"/>
      </rPr>
      <t xml:space="preserve">      </t>
    </r>
    <r>
      <rPr>
        <sz val="11"/>
        <rFont val="宋体"/>
        <charset val="134"/>
      </rPr>
      <t>其他留学教育支出</t>
    </r>
  </si>
  <si>
    <r>
      <rPr>
        <sz val="11"/>
        <rFont val="Times New Roman"/>
        <charset val="134"/>
      </rPr>
      <t xml:space="preserve">    </t>
    </r>
    <r>
      <rPr>
        <sz val="11"/>
        <rFont val="宋体"/>
        <charset val="134"/>
      </rPr>
      <t>特殊教育</t>
    </r>
  </si>
  <si>
    <r>
      <rPr>
        <sz val="11"/>
        <rFont val="Times New Roman"/>
        <charset val="134"/>
      </rPr>
      <t xml:space="preserve">      </t>
    </r>
    <r>
      <rPr>
        <sz val="11"/>
        <rFont val="宋体"/>
        <charset val="134"/>
      </rPr>
      <t>特殊学校教育</t>
    </r>
  </si>
  <si>
    <r>
      <rPr>
        <sz val="11"/>
        <rFont val="Times New Roman"/>
        <charset val="134"/>
      </rPr>
      <t xml:space="preserve">      </t>
    </r>
    <r>
      <rPr>
        <sz val="11"/>
        <rFont val="宋体"/>
        <charset val="134"/>
      </rPr>
      <t>工读学校教育</t>
    </r>
  </si>
  <si>
    <r>
      <rPr>
        <sz val="11"/>
        <rFont val="Times New Roman"/>
        <charset val="134"/>
      </rPr>
      <t xml:space="preserve">      </t>
    </r>
    <r>
      <rPr>
        <sz val="11"/>
        <rFont val="宋体"/>
        <charset val="134"/>
      </rPr>
      <t>其他特殊教育支出</t>
    </r>
  </si>
  <si>
    <r>
      <rPr>
        <sz val="11"/>
        <rFont val="Times New Roman"/>
        <charset val="134"/>
      </rPr>
      <t xml:space="preserve">    </t>
    </r>
    <r>
      <rPr>
        <sz val="11"/>
        <rFont val="宋体"/>
        <charset val="134"/>
      </rPr>
      <t>进修及培训</t>
    </r>
  </si>
  <si>
    <r>
      <rPr>
        <sz val="11"/>
        <rFont val="Times New Roman"/>
        <charset val="134"/>
      </rPr>
      <t xml:space="preserve">      </t>
    </r>
    <r>
      <rPr>
        <sz val="11"/>
        <rFont val="宋体"/>
        <charset val="134"/>
      </rPr>
      <t>教师进修</t>
    </r>
  </si>
  <si>
    <r>
      <rPr>
        <sz val="11"/>
        <rFont val="Times New Roman"/>
        <charset val="134"/>
      </rPr>
      <t xml:space="preserve">      </t>
    </r>
    <r>
      <rPr>
        <sz val="11"/>
        <rFont val="宋体"/>
        <charset val="134"/>
      </rPr>
      <t>干部教育</t>
    </r>
  </si>
  <si>
    <r>
      <rPr>
        <sz val="11"/>
        <rFont val="Times New Roman"/>
        <charset val="134"/>
      </rPr>
      <t xml:space="preserve">      </t>
    </r>
    <r>
      <rPr>
        <sz val="11"/>
        <rFont val="宋体"/>
        <charset val="134"/>
      </rPr>
      <t>培训支出</t>
    </r>
  </si>
  <si>
    <r>
      <rPr>
        <sz val="11"/>
        <rFont val="Times New Roman"/>
        <charset val="134"/>
      </rPr>
      <t xml:space="preserve">      </t>
    </r>
    <r>
      <rPr>
        <sz val="11"/>
        <rFont val="宋体"/>
        <charset val="134"/>
      </rPr>
      <t>退役士兵能力提升</t>
    </r>
  </si>
  <si>
    <r>
      <rPr>
        <sz val="11"/>
        <rFont val="Times New Roman"/>
        <charset val="134"/>
      </rPr>
      <t xml:space="preserve">      </t>
    </r>
    <r>
      <rPr>
        <sz val="11"/>
        <rFont val="宋体"/>
        <charset val="134"/>
      </rPr>
      <t>其他进修及培训</t>
    </r>
  </si>
  <si>
    <r>
      <rPr>
        <sz val="11"/>
        <rFont val="Times New Roman"/>
        <charset val="134"/>
      </rPr>
      <t xml:space="preserve">    </t>
    </r>
    <r>
      <rPr>
        <sz val="11"/>
        <rFont val="宋体"/>
        <charset val="134"/>
      </rPr>
      <t>教育费附加安排的支出</t>
    </r>
  </si>
  <si>
    <r>
      <rPr>
        <sz val="11"/>
        <rFont val="Times New Roman"/>
        <charset val="134"/>
      </rPr>
      <t xml:space="preserve">      </t>
    </r>
    <r>
      <rPr>
        <sz val="11"/>
        <rFont val="宋体"/>
        <charset val="134"/>
      </rPr>
      <t>农村中小学校舍建设</t>
    </r>
  </si>
  <si>
    <r>
      <rPr>
        <sz val="11"/>
        <rFont val="Times New Roman"/>
        <charset val="134"/>
      </rPr>
      <t xml:space="preserve">      </t>
    </r>
    <r>
      <rPr>
        <sz val="11"/>
        <rFont val="宋体"/>
        <charset val="134"/>
      </rPr>
      <t>农村中小学教学设施</t>
    </r>
  </si>
  <si>
    <r>
      <rPr>
        <sz val="11"/>
        <rFont val="Times New Roman"/>
        <charset val="134"/>
      </rPr>
      <t xml:space="preserve">      </t>
    </r>
    <r>
      <rPr>
        <sz val="11"/>
        <rFont val="宋体"/>
        <charset val="134"/>
      </rPr>
      <t>城市中小学校舍建设</t>
    </r>
  </si>
  <si>
    <r>
      <rPr>
        <sz val="11"/>
        <rFont val="Times New Roman"/>
        <charset val="134"/>
      </rPr>
      <t xml:space="preserve">      </t>
    </r>
    <r>
      <rPr>
        <sz val="11"/>
        <rFont val="宋体"/>
        <charset val="134"/>
      </rPr>
      <t>城市中小学教学设施</t>
    </r>
  </si>
  <si>
    <r>
      <rPr>
        <sz val="11"/>
        <rFont val="Times New Roman"/>
        <charset val="134"/>
      </rPr>
      <t xml:space="preserve">      </t>
    </r>
    <r>
      <rPr>
        <sz val="11"/>
        <rFont val="宋体"/>
        <charset val="134"/>
      </rPr>
      <t>中等职业学校教学设施</t>
    </r>
  </si>
  <si>
    <r>
      <rPr>
        <sz val="11"/>
        <rFont val="Times New Roman"/>
        <charset val="134"/>
      </rPr>
      <t xml:space="preserve">      </t>
    </r>
    <r>
      <rPr>
        <sz val="11"/>
        <rFont val="宋体"/>
        <charset val="134"/>
      </rPr>
      <t>其他教育费附加安排的支出</t>
    </r>
  </si>
  <si>
    <r>
      <rPr>
        <sz val="11"/>
        <rFont val="Times New Roman"/>
        <charset val="134"/>
      </rPr>
      <t xml:space="preserve">    </t>
    </r>
    <r>
      <rPr>
        <sz val="11"/>
        <rFont val="宋体"/>
        <charset val="134"/>
      </rPr>
      <t>其他教育支出</t>
    </r>
  </si>
  <si>
    <r>
      <rPr>
        <sz val="11"/>
        <rFont val="宋体"/>
        <charset val="134"/>
      </rPr>
      <t>六、科学技术支出</t>
    </r>
  </si>
  <si>
    <r>
      <rPr>
        <sz val="11"/>
        <rFont val="Times New Roman"/>
        <charset val="134"/>
      </rPr>
      <t xml:space="preserve">    </t>
    </r>
    <r>
      <rPr>
        <sz val="11"/>
        <rFont val="宋体"/>
        <charset val="134"/>
      </rPr>
      <t>科学技术管理事务</t>
    </r>
  </si>
  <si>
    <r>
      <rPr>
        <sz val="11"/>
        <rFont val="Times New Roman"/>
        <charset val="134"/>
      </rPr>
      <t xml:space="preserve">      </t>
    </r>
    <r>
      <rPr>
        <sz val="11"/>
        <rFont val="宋体"/>
        <charset val="134"/>
      </rPr>
      <t>其他科学技术管理事务支出</t>
    </r>
  </si>
  <si>
    <r>
      <rPr>
        <sz val="11"/>
        <rFont val="Times New Roman"/>
        <charset val="134"/>
      </rPr>
      <t xml:space="preserve">    </t>
    </r>
    <r>
      <rPr>
        <sz val="11"/>
        <rFont val="宋体"/>
        <charset val="134"/>
      </rPr>
      <t>基础研究</t>
    </r>
  </si>
  <si>
    <r>
      <rPr>
        <sz val="11"/>
        <rFont val="Times New Roman"/>
        <charset val="134"/>
      </rPr>
      <t xml:space="preserve">      </t>
    </r>
    <r>
      <rPr>
        <sz val="11"/>
        <rFont val="宋体"/>
        <charset val="134"/>
      </rPr>
      <t>机构运行</t>
    </r>
  </si>
  <si>
    <r>
      <rPr>
        <sz val="11"/>
        <rFont val="Times New Roman"/>
        <charset val="134"/>
      </rPr>
      <t xml:space="preserve">      </t>
    </r>
    <r>
      <rPr>
        <sz val="11"/>
        <rFont val="宋体"/>
        <charset val="134"/>
      </rPr>
      <t>重点基础研究规划</t>
    </r>
  </si>
  <si>
    <r>
      <rPr>
        <sz val="11"/>
        <rFont val="Times New Roman"/>
        <charset val="134"/>
      </rPr>
      <t xml:space="preserve">      </t>
    </r>
    <r>
      <rPr>
        <sz val="11"/>
        <rFont val="宋体"/>
        <charset val="134"/>
      </rPr>
      <t>自然科学基金</t>
    </r>
  </si>
  <si>
    <r>
      <rPr>
        <sz val="11"/>
        <rFont val="Times New Roman"/>
        <charset val="134"/>
      </rPr>
      <t xml:space="preserve">      </t>
    </r>
    <r>
      <rPr>
        <sz val="11"/>
        <rFont val="宋体"/>
        <charset val="134"/>
      </rPr>
      <t>重点实验室及相关设施</t>
    </r>
  </si>
  <si>
    <r>
      <rPr>
        <sz val="11"/>
        <rFont val="Times New Roman"/>
        <charset val="134"/>
      </rPr>
      <t xml:space="preserve">      </t>
    </r>
    <r>
      <rPr>
        <sz val="11"/>
        <rFont val="宋体"/>
        <charset val="134"/>
      </rPr>
      <t>重大科学工程</t>
    </r>
  </si>
  <si>
    <r>
      <rPr>
        <sz val="11"/>
        <rFont val="Times New Roman"/>
        <charset val="134"/>
      </rPr>
      <t xml:space="preserve">      </t>
    </r>
    <r>
      <rPr>
        <sz val="11"/>
        <rFont val="宋体"/>
        <charset val="134"/>
      </rPr>
      <t>专项基础科研</t>
    </r>
  </si>
  <si>
    <r>
      <rPr>
        <sz val="11"/>
        <rFont val="Times New Roman"/>
        <charset val="134"/>
      </rPr>
      <t xml:space="preserve">      </t>
    </r>
    <r>
      <rPr>
        <sz val="11"/>
        <rFont val="宋体"/>
        <charset val="134"/>
      </rPr>
      <t>专项技术基础</t>
    </r>
  </si>
  <si>
    <r>
      <rPr>
        <sz val="11"/>
        <rFont val="Times New Roman"/>
        <charset val="134"/>
      </rPr>
      <t xml:space="preserve">      </t>
    </r>
    <r>
      <rPr>
        <sz val="11"/>
        <rFont val="宋体"/>
        <charset val="134"/>
      </rPr>
      <t>其他基础研究支出</t>
    </r>
  </si>
  <si>
    <r>
      <rPr>
        <sz val="11"/>
        <rFont val="Times New Roman"/>
        <charset val="134"/>
      </rPr>
      <t xml:space="preserve">    </t>
    </r>
    <r>
      <rPr>
        <sz val="11"/>
        <rFont val="宋体"/>
        <charset val="134"/>
      </rPr>
      <t>应用研究</t>
    </r>
  </si>
  <si>
    <r>
      <rPr>
        <sz val="11"/>
        <rFont val="Times New Roman"/>
        <charset val="134"/>
      </rPr>
      <t xml:space="preserve">      </t>
    </r>
    <r>
      <rPr>
        <sz val="11"/>
        <rFont val="宋体"/>
        <charset val="134"/>
      </rPr>
      <t>社会公益研究</t>
    </r>
  </si>
  <si>
    <r>
      <rPr>
        <sz val="11"/>
        <rFont val="Times New Roman"/>
        <charset val="134"/>
      </rPr>
      <t xml:space="preserve">      </t>
    </r>
    <r>
      <rPr>
        <sz val="11"/>
        <rFont val="宋体"/>
        <charset val="134"/>
      </rPr>
      <t>高技术研究</t>
    </r>
  </si>
  <si>
    <r>
      <rPr>
        <sz val="11"/>
        <rFont val="Times New Roman"/>
        <charset val="134"/>
      </rPr>
      <t xml:space="preserve">      </t>
    </r>
    <r>
      <rPr>
        <sz val="11"/>
        <rFont val="宋体"/>
        <charset val="134"/>
      </rPr>
      <t>专项科研试制</t>
    </r>
  </si>
  <si>
    <r>
      <rPr>
        <sz val="11"/>
        <rFont val="Times New Roman"/>
        <charset val="134"/>
      </rPr>
      <t xml:space="preserve">      </t>
    </r>
    <r>
      <rPr>
        <sz val="11"/>
        <rFont val="宋体"/>
        <charset val="134"/>
      </rPr>
      <t>其他应用研究支出</t>
    </r>
  </si>
  <si>
    <r>
      <rPr>
        <sz val="11"/>
        <rFont val="Times New Roman"/>
        <charset val="134"/>
      </rPr>
      <t xml:space="preserve">    </t>
    </r>
    <r>
      <rPr>
        <sz val="11"/>
        <rFont val="宋体"/>
        <charset val="134"/>
      </rPr>
      <t>技术研究与开发</t>
    </r>
  </si>
  <si>
    <r>
      <rPr>
        <sz val="11"/>
        <rFont val="Times New Roman"/>
        <charset val="134"/>
      </rPr>
      <t xml:space="preserve">      </t>
    </r>
    <r>
      <rPr>
        <sz val="11"/>
        <rFont val="宋体"/>
        <charset val="134"/>
      </rPr>
      <t>应用技术研究与开发</t>
    </r>
  </si>
  <si>
    <r>
      <rPr>
        <sz val="11"/>
        <rFont val="Times New Roman"/>
        <charset val="134"/>
      </rPr>
      <t xml:space="preserve">      </t>
    </r>
    <r>
      <rPr>
        <sz val="11"/>
        <rFont val="宋体"/>
        <charset val="134"/>
      </rPr>
      <t>产业技术研究与开发</t>
    </r>
  </si>
  <si>
    <r>
      <rPr>
        <sz val="11"/>
        <rFont val="Times New Roman"/>
        <charset val="134"/>
      </rPr>
      <t xml:space="preserve">      </t>
    </r>
    <r>
      <rPr>
        <sz val="11"/>
        <rFont val="宋体"/>
        <charset val="134"/>
      </rPr>
      <t>科技成果转化与扩散</t>
    </r>
  </si>
  <si>
    <r>
      <rPr>
        <sz val="11"/>
        <rFont val="Times New Roman"/>
        <charset val="134"/>
      </rPr>
      <t xml:space="preserve">      </t>
    </r>
    <r>
      <rPr>
        <sz val="11"/>
        <rFont val="宋体"/>
        <charset val="134"/>
      </rPr>
      <t>其他技术研究与开发支出</t>
    </r>
  </si>
  <si>
    <r>
      <rPr>
        <sz val="11"/>
        <rFont val="Times New Roman"/>
        <charset val="134"/>
      </rPr>
      <t xml:space="preserve">    </t>
    </r>
    <r>
      <rPr>
        <sz val="11"/>
        <rFont val="宋体"/>
        <charset val="134"/>
      </rPr>
      <t>科技条件与服务</t>
    </r>
  </si>
  <si>
    <r>
      <rPr>
        <sz val="11"/>
        <rFont val="Times New Roman"/>
        <charset val="134"/>
      </rPr>
      <t xml:space="preserve">      </t>
    </r>
    <r>
      <rPr>
        <sz val="11"/>
        <rFont val="宋体"/>
        <charset val="134"/>
      </rPr>
      <t>技术创新服务体系</t>
    </r>
  </si>
  <si>
    <r>
      <rPr>
        <sz val="11"/>
        <rFont val="Times New Roman"/>
        <charset val="134"/>
      </rPr>
      <t xml:space="preserve">      </t>
    </r>
    <r>
      <rPr>
        <sz val="11"/>
        <rFont val="宋体"/>
        <charset val="134"/>
      </rPr>
      <t>科技条件专项</t>
    </r>
  </si>
  <si>
    <r>
      <rPr>
        <sz val="11"/>
        <rFont val="Times New Roman"/>
        <charset val="134"/>
      </rPr>
      <t xml:space="preserve">      </t>
    </r>
    <r>
      <rPr>
        <sz val="11"/>
        <rFont val="宋体"/>
        <charset val="134"/>
      </rPr>
      <t>其他科技条件与服务支出</t>
    </r>
  </si>
  <si>
    <r>
      <rPr>
        <sz val="11"/>
        <rFont val="Times New Roman"/>
        <charset val="134"/>
      </rPr>
      <t xml:space="preserve">    </t>
    </r>
    <r>
      <rPr>
        <sz val="11"/>
        <rFont val="宋体"/>
        <charset val="134"/>
      </rPr>
      <t>社会科学</t>
    </r>
  </si>
  <si>
    <r>
      <rPr>
        <sz val="11"/>
        <rFont val="Times New Roman"/>
        <charset val="134"/>
      </rPr>
      <t xml:space="preserve">      </t>
    </r>
    <r>
      <rPr>
        <sz val="11"/>
        <rFont val="宋体"/>
        <charset val="134"/>
      </rPr>
      <t>社会科学研究机构</t>
    </r>
  </si>
  <si>
    <r>
      <rPr>
        <sz val="11"/>
        <rFont val="Times New Roman"/>
        <charset val="134"/>
      </rPr>
      <t xml:space="preserve">      </t>
    </r>
    <r>
      <rPr>
        <sz val="11"/>
        <rFont val="宋体"/>
        <charset val="134"/>
      </rPr>
      <t>社会科学研究</t>
    </r>
  </si>
  <si>
    <r>
      <rPr>
        <sz val="11"/>
        <rFont val="Times New Roman"/>
        <charset val="134"/>
      </rPr>
      <t xml:space="preserve">      </t>
    </r>
    <r>
      <rPr>
        <sz val="11"/>
        <rFont val="宋体"/>
        <charset val="134"/>
      </rPr>
      <t>社科基金支出</t>
    </r>
  </si>
  <si>
    <r>
      <rPr>
        <sz val="11"/>
        <rFont val="Times New Roman"/>
        <charset val="134"/>
      </rPr>
      <t xml:space="preserve">      </t>
    </r>
    <r>
      <rPr>
        <sz val="11"/>
        <rFont val="宋体"/>
        <charset val="134"/>
      </rPr>
      <t>其他社会科学支出</t>
    </r>
  </si>
  <si>
    <r>
      <rPr>
        <sz val="11"/>
        <rFont val="Times New Roman"/>
        <charset val="134"/>
      </rPr>
      <t xml:space="preserve">    </t>
    </r>
    <r>
      <rPr>
        <sz val="11"/>
        <rFont val="宋体"/>
        <charset val="134"/>
      </rPr>
      <t>科学技术普及</t>
    </r>
  </si>
  <si>
    <r>
      <rPr>
        <sz val="11"/>
        <rFont val="Times New Roman"/>
        <charset val="134"/>
      </rPr>
      <t xml:space="preserve">      </t>
    </r>
    <r>
      <rPr>
        <sz val="11"/>
        <rFont val="宋体"/>
        <charset val="134"/>
      </rPr>
      <t>科普活动</t>
    </r>
  </si>
  <si>
    <r>
      <rPr>
        <sz val="11"/>
        <rFont val="Times New Roman"/>
        <charset val="134"/>
      </rPr>
      <t xml:space="preserve">      </t>
    </r>
    <r>
      <rPr>
        <sz val="11"/>
        <rFont val="宋体"/>
        <charset val="134"/>
      </rPr>
      <t>青少年科技活动</t>
    </r>
  </si>
  <si>
    <r>
      <rPr>
        <sz val="11"/>
        <rFont val="Times New Roman"/>
        <charset val="134"/>
      </rPr>
      <t xml:space="preserve">      </t>
    </r>
    <r>
      <rPr>
        <sz val="11"/>
        <rFont val="宋体"/>
        <charset val="134"/>
      </rPr>
      <t>学术交流活动</t>
    </r>
  </si>
  <si>
    <r>
      <rPr>
        <sz val="11"/>
        <rFont val="Times New Roman"/>
        <charset val="134"/>
      </rPr>
      <t xml:space="preserve">      </t>
    </r>
    <r>
      <rPr>
        <sz val="11"/>
        <rFont val="宋体"/>
        <charset val="134"/>
      </rPr>
      <t>科技馆站</t>
    </r>
  </si>
  <si>
    <r>
      <rPr>
        <sz val="11"/>
        <rFont val="Times New Roman"/>
        <charset val="134"/>
      </rPr>
      <t xml:space="preserve">      </t>
    </r>
    <r>
      <rPr>
        <sz val="11"/>
        <rFont val="宋体"/>
        <charset val="134"/>
      </rPr>
      <t>其他科学技术普及支出</t>
    </r>
  </si>
  <si>
    <r>
      <rPr>
        <sz val="11"/>
        <rFont val="Times New Roman"/>
        <charset val="134"/>
      </rPr>
      <t xml:space="preserve">    </t>
    </r>
    <r>
      <rPr>
        <sz val="11"/>
        <rFont val="宋体"/>
        <charset val="134"/>
      </rPr>
      <t>科技交流与合作</t>
    </r>
  </si>
  <si>
    <r>
      <rPr>
        <sz val="11"/>
        <rFont val="Times New Roman"/>
        <charset val="134"/>
      </rPr>
      <t xml:space="preserve">      </t>
    </r>
    <r>
      <rPr>
        <sz val="11"/>
        <rFont val="宋体"/>
        <charset val="134"/>
      </rPr>
      <t>国际交流与合作</t>
    </r>
  </si>
  <si>
    <r>
      <rPr>
        <sz val="11"/>
        <rFont val="Times New Roman"/>
        <charset val="134"/>
      </rPr>
      <t xml:space="preserve">      </t>
    </r>
    <r>
      <rPr>
        <sz val="11"/>
        <rFont val="宋体"/>
        <charset val="134"/>
      </rPr>
      <t>重大科技合作项目</t>
    </r>
  </si>
  <si>
    <r>
      <rPr>
        <sz val="11"/>
        <rFont val="Times New Roman"/>
        <charset val="134"/>
      </rPr>
      <t xml:space="preserve">      </t>
    </r>
    <r>
      <rPr>
        <sz val="11"/>
        <rFont val="宋体"/>
        <charset val="134"/>
      </rPr>
      <t>其他科技交流与合作支出</t>
    </r>
  </si>
  <si>
    <r>
      <rPr>
        <sz val="11"/>
        <rFont val="Times New Roman"/>
        <charset val="134"/>
      </rPr>
      <t xml:space="preserve">    </t>
    </r>
    <r>
      <rPr>
        <sz val="11"/>
        <rFont val="宋体"/>
        <charset val="134"/>
      </rPr>
      <t>科技重大项目</t>
    </r>
  </si>
  <si>
    <r>
      <rPr>
        <sz val="11"/>
        <rFont val="Times New Roman"/>
        <charset val="134"/>
      </rPr>
      <t xml:space="preserve">      </t>
    </r>
    <r>
      <rPr>
        <sz val="11"/>
        <rFont val="宋体"/>
        <charset val="134"/>
      </rPr>
      <t>科技重大专项</t>
    </r>
  </si>
  <si>
    <r>
      <rPr>
        <sz val="11"/>
        <rFont val="Times New Roman"/>
        <charset val="134"/>
      </rPr>
      <t xml:space="preserve">      </t>
    </r>
    <r>
      <rPr>
        <sz val="11"/>
        <rFont val="宋体"/>
        <charset val="134"/>
      </rPr>
      <t>重点研发计划</t>
    </r>
  </si>
  <si>
    <r>
      <rPr>
        <sz val="11"/>
        <rFont val="Times New Roman"/>
        <charset val="134"/>
      </rPr>
      <t xml:space="preserve">    </t>
    </r>
    <r>
      <rPr>
        <sz val="11"/>
        <rFont val="宋体"/>
        <charset val="134"/>
      </rPr>
      <t>其他科学技术支出</t>
    </r>
  </si>
  <si>
    <r>
      <rPr>
        <sz val="11"/>
        <rFont val="Times New Roman"/>
        <charset val="134"/>
      </rPr>
      <t xml:space="preserve">      </t>
    </r>
    <r>
      <rPr>
        <sz val="11"/>
        <rFont val="宋体"/>
        <charset val="134"/>
      </rPr>
      <t>科技奖励</t>
    </r>
  </si>
  <si>
    <r>
      <rPr>
        <sz val="11"/>
        <rFont val="Times New Roman"/>
        <charset val="134"/>
      </rPr>
      <t xml:space="preserve">      </t>
    </r>
    <r>
      <rPr>
        <sz val="11"/>
        <rFont val="宋体"/>
        <charset val="134"/>
      </rPr>
      <t>核应急</t>
    </r>
  </si>
  <si>
    <r>
      <rPr>
        <sz val="11"/>
        <rFont val="Times New Roman"/>
        <charset val="134"/>
      </rPr>
      <t xml:space="preserve">      </t>
    </r>
    <r>
      <rPr>
        <sz val="11"/>
        <rFont val="宋体"/>
        <charset val="134"/>
      </rPr>
      <t>转制科研机构</t>
    </r>
  </si>
  <si>
    <r>
      <rPr>
        <sz val="11"/>
        <rFont val="Times New Roman"/>
        <charset val="134"/>
      </rPr>
      <t xml:space="preserve">      </t>
    </r>
    <r>
      <rPr>
        <sz val="11"/>
        <rFont val="宋体"/>
        <charset val="134"/>
      </rPr>
      <t>其他科学技术支出</t>
    </r>
  </si>
  <si>
    <r>
      <rPr>
        <sz val="11"/>
        <rFont val="宋体"/>
        <charset val="134"/>
      </rPr>
      <t>七、文化体育与传媒支出</t>
    </r>
  </si>
  <si>
    <r>
      <rPr>
        <sz val="11"/>
        <rFont val="Times New Roman"/>
        <charset val="134"/>
      </rPr>
      <t xml:space="preserve">    </t>
    </r>
    <r>
      <rPr>
        <sz val="11"/>
        <rFont val="宋体"/>
        <charset val="134"/>
      </rPr>
      <t>文化</t>
    </r>
  </si>
  <si>
    <r>
      <rPr>
        <sz val="11"/>
        <rFont val="Times New Roman"/>
        <charset val="134"/>
      </rPr>
      <t xml:space="preserve">      </t>
    </r>
    <r>
      <rPr>
        <sz val="11"/>
        <rFont val="宋体"/>
        <charset val="134"/>
      </rPr>
      <t>图书馆</t>
    </r>
  </si>
  <si>
    <r>
      <rPr>
        <sz val="11"/>
        <rFont val="Times New Roman"/>
        <charset val="134"/>
      </rPr>
      <t xml:space="preserve">      </t>
    </r>
    <r>
      <rPr>
        <sz val="11"/>
        <rFont val="宋体"/>
        <charset val="134"/>
      </rPr>
      <t>文化展示及纪念机构</t>
    </r>
  </si>
  <si>
    <r>
      <rPr>
        <sz val="11"/>
        <rFont val="Times New Roman"/>
        <charset val="134"/>
      </rPr>
      <t xml:space="preserve">      </t>
    </r>
    <r>
      <rPr>
        <sz val="11"/>
        <rFont val="宋体"/>
        <charset val="134"/>
      </rPr>
      <t>艺术表演场所</t>
    </r>
  </si>
  <si>
    <r>
      <rPr>
        <sz val="11"/>
        <rFont val="Times New Roman"/>
        <charset val="134"/>
      </rPr>
      <t xml:space="preserve">      </t>
    </r>
    <r>
      <rPr>
        <sz val="11"/>
        <rFont val="宋体"/>
        <charset val="134"/>
      </rPr>
      <t>艺术表演团体</t>
    </r>
  </si>
  <si>
    <r>
      <rPr>
        <sz val="11"/>
        <rFont val="Times New Roman"/>
        <charset val="134"/>
      </rPr>
      <t xml:space="preserve">      </t>
    </r>
    <r>
      <rPr>
        <sz val="11"/>
        <rFont val="宋体"/>
        <charset val="134"/>
      </rPr>
      <t>文化活动</t>
    </r>
  </si>
  <si>
    <r>
      <rPr>
        <sz val="11"/>
        <rFont val="Times New Roman"/>
        <charset val="134"/>
      </rPr>
      <t xml:space="preserve">      </t>
    </r>
    <r>
      <rPr>
        <sz val="11"/>
        <rFont val="宋体"/>
        <charset val="134"/>
      </rPr>
      <t>群众文化</t>
    </r>
  </si>
  <si>
    <r>
      <rPr>
        <sz val="11"/>
        <rFont val="Times New Roman"/>
        <charset val="134"/>
      </rPr>
      <t xml:space="preserve">      </t>
    </r>
    <r>
      <rPr>
        <sz val="11"/>
        <rFont val="宋体"/>
        <charset val="134"/>
      </rPr>
      <t>文化交流与合作</t>
    </r>
  </si>
  <si>
    <r>
      <rPr>
        <sz val="11"/>
        <rFont val="Times New Roman"/>
        <charset val="134"/>
      </rPr>
      <t xml:space="preserve">      </t>
    </r>
    <r>
      <rPr>
        <sz val="11"/>
        <rFont val="宋体"/>
        <charset val="134"/>
      </rPr>
      <t>文化创作与保护</t>
    </r>
  </si>
  <si>
    <r>
      <rPr>
        <sz val="11"/>
        <rFont val="Times New Roman"/>
        <charset val="134"/>
      </rPr>
      <t xml:space="preserve">      </t>
    </r>
    <r>
      <rPr>
        <sz val="11"/>
        <rFont val="宋体"/>
        <charset val="134"/>
      </rPr>
      <t>文化市场管理</t>
    </r>
  </si>
  <si>
    <r>
      <rPr>
        <sz val="11"/>
        <rFont val="Times New Roman"/>
        <charset val="134"/>
      </rPr>
      <t xml:space="preserve">      </t>
    </r>
    <r>
      <rPr>
        <sz val="11"/>
        <rFont val="宋体"/>
        <charset val="134"/>
      </rPr>
      <t>其他文化支出</t>
    </r>
  </si>
  <si>
    <r>
      <rPr>
        <sz val="11"/>
        <rFont val="Times New Roman"/>
        <charset val="134"/>
      </rPr>
      <t xml:space="preserve">    </t>
    </r>
    <r>
      <rPr>
        <sz val="11"/>
        <rFont val="宋体"/>
        <charset val="134"/>
      </rPr>
      <t>文物</t>
    </r>
  </si>
  <si>
    <r>
      <rPr>
        <sz val="11"/>
        <rFont val="Times New Roman"/>
        <charset val="134"/>
      </rPr>
      <t xml:space="preserve">      </t>
    </r>
    <r>
      <rPr>
        <sz val="11"/>
        <rFont val="宋体"/>
        <charset val="134"/>
      </rPr>
      <t>文物保护</t>
    </r>
  </si>
  <si>
    <r>
      <rPr>
        <sz val="11"/>
        <rFont val="Times New Roman"/>
        <charset val="134"/>
      </rPr>
      <t xml:space="preserve">      </t>
    </r>
    <r>
      <rPr>
        <sz val="11"/>
        <rFont val="宋体"/>
        <charset val="134"/>
      </rPr>
      <t>博物馆</t>
    </r>
  </si>
  <si>
    <r>
      <rPr>
        <sz val="11"/>
        <rFont val="Times New Roman"/>
        <charset val="134"/>
      </rPr>
      <t xml:space="preserve">      </t>
    </r>
    <r>
      <rPr>
        <sz val="11"/>
        <rFont val="宋体"/>
        <charset val="134"/>
      </rPr>
      <t>历史名城与古迹</t>
    </r>
  </si>
  <si>
    <r>
      <rPr>
        <sz val="11"/>
        <rFont val="Times New Roman"/>
        <charset val="134"/>
      </rPr>
      <t xml:space="preserve">      </t>
    </r>
    <r>
      <rPr>
        <sz val="11"/>
        <rFont val="宋体"/>
        <charset val="134"/>
      </rPr>
      <t>其他文物支出</t>
    </r>
  </si>
  <si>
    <r>
      <rPr>
        <sz val="11"/>
        <rFont val="Times New Roman"/>
        <charset val="134"/>
      </rPr>
      <t xml:space="preserve">    </t>
    </r>
    <r>
      <rPr>
        <sz val="11"/>
        <rFont val="宋体"/>
        <charset val="134"/>
      </rPr>
      <t>体育</t>
    </r>
  </si>
  <si>
    <r>
      <rPr>
        <sz val="11"/>
        <rFont val="Times New Roman"/>
        <charset val="134"/>
      </rPr>
      <t xml:space="preserve">      </t>
    </r>
    <r>
      <rPr>
        <sz val="11"/>
        <rFont val="宋体"/>
        <charset val="134"/>
      </rPr>
      <t>运动项目管理</t>
    </r>
  </si>
  <si>
    <r>
      <rPr>
        <sz val="11"/>
        <rFont val="Times New Roman"/>
        <charset val="134"/>
      </rPr>
      <t xml:space="preserve">      </t>
    </r>
    <r>
      <rPr>
        <sz val="11"/>
        <rFont val="宋体"/>
        <charset val="134"/>
      </rPr>
      <t>体育竞赛</t>
    </r>
  </si>
  <si>
    <r>
      <rPr>
        <sz val="11"/>
        <rFont val="Times New Roman"/>
        <charset val="134"/>
      </rPr>
      <t xml:space="preserve">      </t>
    </r>
    <r>
      <rPr>
        <sz val="11"/>
        <rFont val="宋体"/>
        <charset val="134"/>
      </rPr>
      <t>体育训练</t>
    </r>
  </si>
  <si>
    <r>
      <rPr>
        <sz val="11"/>
        <rFont val="Times New Roman"/>
        <charset val="134"/>
      </rPr>
      <t xml:space="preserve">      </t>
    </r>
    <r>
      <rPr>
        <sz val="11"/>
        <rFont val="宋体"/>
        <charset val="134"/>
      </rPr>
      <t>体育场馆</t>
    </r>
  </si>
  <si>
    <r>
      <rPr>
        <sz val="11"/>
        <rFont val="Times New Roman"/>
        <charset val="134"/>
      </rPr>
      <t xml:space="preserve">      </t>
    </r>
    <r>
      <rPr>
        <sz val="11"/>
        <rFont val="宋体"/>
        <charset val="134"/>
      </rPr>
      <t>群众体育</t>
    </r>
  </si>
  <si>
    <r>
      <rPr>
        <sz val="11"/>
        <rFont val="Times New Roman"/>
        <charset val="134"/>
      </rPr>
      <t xml:space="preserve">      </t>
    </r>
    <r>
      <rPr>
        <sz val="11"/>
        <rFont val="宋体"/>
        <charset val="134"/>
      </rPr>
      <t>体育交流与合作</t>
    </r>
  </si>
  <si>
    <r>
      <rPr>
        <sz val="11"/>
        <rFont val="Times New Roman"/>
        <charset val="134"/>
      </rPr>
      <t xml:space="preserve">      </t>
    </r>
    <r>
      <rPr>
        <sz val="11"/>
        <rFont val="宋体"/>
        <charset val="134"/>
      </rPr>
      <t>其他体育支出</t>
    </r>
  </si>
  <si>
    <r>
      <rPr>
        <sz val="11"/>
        <rFont val="Times New Roman"/>
        <charset val="134"/>
      </rPr>
      <t xml:space="preserve">    </t>
    </r>
    <r>
      <rPr>
        <sz val="11"/>
        <rFont val="宋体"/>
        <charset val="134"/>
      </rPr>
      <t>新闻出版广播影视</t>
    </r>
  </si>
  <si>
    <r>
      <rPr>
        <sz val="11"/>
        <rFont val="Times New Roman"/>
        <charset val="134"/>
      </rPr>
      <t xml:space="preserve">      </t>
    </r>
    <r>
      <rPr>
        <sz val="11"/>
        <rFont val="宋体"/>
        <charset val="134"/>
      </rPr>
      <t>广播</t>
    </r>
  </si>
  <si>
    <r>
      <rPr>
        <sz val="11"/>
        <rFont val="Times New Roman"/>
        <charset val="134"/>
      </rPr>
      <t xml:space="preserve">      </t>
    </r>
    <r>
      <rPr>
        <sz val="11"/>
        <rFont val="宋体"/>
        <charset val="134"/>
      </rPr>
      <t>电视</t>
    </r>
  </si>
  <si>
    <r>
      <rPr>
        <sz val="11"/>
        <rFont val="Times New Roman"/>
        <charset val="134"/>
      </rPr>
      <t xml:space="preserve">      </t>
    </r>
    <r>
      <rPr>
        <sz val="11"/>
        <rFont val="宋体"/>
        <charset val="134"/>
      </rPr>
      <t>电影</t>
    </r>
  </si>
  <si>
    <r>
      <rPr>
        <sz val="11"/>
        <rFont val="Times New Roman"/>
        <charset val="134"/>
      </rPr>
      <t xml:space="preserve">      </t>
    </r>
    <r>
      <rPr>
        <sz val="11"/>
        <rFont val="宋体"/>
        <charset val="134"/>
      </rPr>
      <t>新闻通讯</t>
    </r>
  </si>
  <si>
    <r>
      <rPr>
        <sz val="11"/>
        <rFont val="Times New Roman"/>
        <charset val="134"/>
      </rPr>
      <t xml:space="preserve">      </t>
    </r>
    <r>
      <rPr>
        <sz val="11"/>
        <rFont val="宋体"/>
        <charset val="134"/>
      </rPr>
      <t>出版发行</t>
    </r>
  </si>
  <si>
    <r>
      <rPr>
        <sz val="11"/>
        <rFont val="Times New Roman"/>
        <charset val="134"/>
      </rPr>
      <t xml:space="preserve">      </t>
    </r>
    <r>
      <rPr>
        <sz val="11"/>
        <rFont val="宋体"/>
        <charset val="134"/>
      </rPr>
      <t>版权管理</t>
    </r>
  </si>
  <si>
    <r>
      <rPr>
        <sz val="11"/>
        <rFont val="Times New Roman"/>
        <charset val="134"/>
      </rPr>
      <t xml:space="preserve">      </t>
    </r>
    <r>
      <rPr>
        <sz val="11"/>
        <rFont val="宋体"/>
        <charset val="134"/>
      </rPr>
      <t>其他新闻出版广播影视支出</t>
    </r>
  </si>
  <si>
    <r>
      <rPr>
        <sz val="11"/>
        <rFont val="Times New Roman"/>
        <charset val="134"/>
      </rPr>
      <t xml:space="preserve">    </t>
    </r>
    <r>
      <rPr>
        <sz val="11"/>
        <rFont val="宋体"/>
        <charset val="134"/>
      </rPr>
      <t>其他文化体育与传媒支出</t>
    </r>
  </si>
  <si>
    <r>
      <rPr>
        <sz val="11"/>
        <rFont val="Times New Roman"/>
        <charset val="134"/>
      </rPr>
      <t xml:space="preserve">      </t>
    </r>
    <r>
      <rPr>
        <sz val="11"/>
        <rFont val="宋体"/>
        <charset val="134"/>
      </rPr>
      <t>宣传文化发展专项支出</t>
    </r>
  </si>
  <si>
    <r>
      <rPr>
        <sz val="11"/>
        <rFont val="Times New Roman"/>
        <charset val="134"/>
      </rPr>
      <t xml:space="preserve">      </t>
    </r>
    <r>
      <rPr>
        <sz val="11"/>
        <rFont val="宋体"/>
        <charset val="134"/>
      </rPr>
      <t>文化产业发展专项支出</t>
    </r>
  </si>
  <si>
    <r>
      <rPr>
        <sz val="11"/>
        <rFont val="Times New Roman"/>
        <charset val="134"/>
      </rPr>
      <t xml:space="preserve">      </t>
    </r>
    <r>
      <rPr>
        <sz val="11"/>
        <rFont val="宋体"/>
        <charset val="134"/>
      </rPr>
      <t>其他文化体育与传媒支出</t>
    </r>
  </si>
  <si>
    <r>
      <rPr>
        <sz val="11"/>
        <rFont val="宋体"/>
        <charset val="134"/>
      </rPr>
      <t>八、社会保障和就业支出</t>
    </r>
  </si>
  <si>
    <r>
      <rPr>
        <sz val="11"/>
        <rFont val="Times New Roman"/>
        <charset val="134"/>
      </rPr>
      <t xml:space="preserve">    </t>
    </r>
    <r>
      <rPr>
        <sz val="11"/>
        <rFont val="宋体"/>
        <charset val="134"/>
      </rPr>
      <t>人力资源和社会保障管理事务</t>
    </r>
  </si>
  <si>
    <r>
      <rPr>
        <sz val="11"/>
        <rFont val="Times New Roman"/>
        <charset val="134"/>
      </rPr>
      <t xml:space="preserve">      </t>
    </r>
    <r>
      <rPr>
        <sz val="11"/>
        <rFont val="宋体"/>
        <charset val="134"/>
      </rPr>
      <t>综合业务管理</t>
    </r>
  </si>
  <si>
    <r>
      <rPr>
        <sz val="11"/>
        <rFont val="Times New Roman"/>
        <charset val="134"/>
      </rPr>
      <t xml:space="preserve">      </t>
    </r>
    <r>
      <rPr>
        <sz val="11"/>
        <rFont val="宋体"/>
        <charset val="134"/>
      </rPr>
      <t>劳动保障监察</t>
    </r>
  </si>
  <si>
    <r>
      <rPr>
        <sz val="11"/>
        <rFont val="Times New Roman"/>
        <charset val="134"/>
      </rPr>
      <t xml:space="preserve">      </t>
    </r>
    <r>
      <rPr>
        <sz val="11"/>
        <rFont val="宋体"/>
        <charset val="134"/>
      </rPr>
      <t>就业管理事务</t>
    </r>
  </si>
  <si>
    <r>
      <rPr>
        <sz val="11"/>
        <rFont val="Times New Roman"/>
        <charset val="134"/>
      </rPr>
      <t xml:space="preserve">      </t>
    </r>
    <r>
      <rPr>
        <sz val="11"/>
        <rFont val="宋体"/>
        <charset val="134"/>
      </rPr>
      <t>社会保险业务管理事务</t>
    </r>
  </si>
  <si>
    <r>
      <rPr>
        <sz val="11"/>
        <rFont val="Times New Roman"/>
        <charset val="134"/>
      </rPr>
      <t xml:space="preserve">      </t>
    </r>
    <r>
      <rPr>
        <sz val="11"/>
        <rFont val="宋体"/>
        <charset val="134"/>
      </rPr>
      <t>社会保险经办机构</t>
    </r>
  </si>
  <si>
    <r>
      <rPr>
        <sz val="11"/>
        <rFont val="Times New Roman"/>
        <charset val="134"/>
      </rPr>
      <t xml:space="preserve">      </t>
    </r>
    <r>
      <rPr>
        <sz val="11"/>
        <rFont val="宋体"/>
        <charset val="134"/>
      </rPr>
      <t>劳动关系和维权</t>
    </r>
  </si>
  <si>
    <r>
      <rPr>
        <sz val="11"/>
        <rFont val="Times New Roman"/>
        <charset val="134"/>
      </rPr>
      <t xml:space="preserve">      </t>
    </r>
    <r>
      <rPr>
        <sz val="11"/>
        <rFont val="宋体"/>
        <charset val="134"/>
      </rPr>
      <t>公共就业服务和职业技能鉴定机构</t>
    </r>
  </si>
  <si>
    <r>
      <rPr>
        <sz val="11"/>
        <rFont val="Times New Roman"/>
        <charset val="134"/>
      </rPr>
      <t xml:space="preserve">      </t>
    </r>
    <r>
      <rPr>
        <sz val="11"/>
        <rFont val="宋体"/>
        <charset val="134"/>
      </rPr>
      <t>劳动人事争议调解仲裁</t>
    </r>
  </si>
  <si>
    <r>
      <rPr>
        <sz val="11"/>
        <rFont val="Times New Roman"/>
        <charset val="134"/>
      </rPr>
      <t xml:space="preserve">      </t>
    </r>
    <r>
      <rPr>
        <sz val="11"/>
        <rFont val="宋体"/>
        <charset val="134"/>
      </rPr>
      <t>其他人力资源和社会保障管理事务支出</t>
    </r>
  </si>
  <si>
    <r>
      <rPr>
        <sz val="11"/>
        <rFont val="Times New Roman"/>
        <charset val="134"/>
      </rPr>
      <t xml:space="preserve">    </t>
    </r>
    <r>
      <rPr>
        <sz val="11"/>
        <rFont val="宋体"/>
        <charset val="134"/>
      </rPr>
      <t>民政管理事务</t>
    </r>
  </si>
  <si>
    <r>
      <rPr>
        <sz val="11"/>
        <rFont val="Times New Roman"/>
        <charset val="134"/>
      </rPr>
      <t xml:space="preserve">      </t>
    </r>
    <r>
      <rPr>
        <sz val="11"/>
        <rFont val="宋体"/>
        <charset val="134"/>
      </rPr>
      <t>拥军优属</t>
    </r>
  </si>
  <si>
    <r>
      <rPr>
        <sz val="11"/>
        <rFont val="Times New Roman"/>
        <charset val="134"/>
      </rPr>
      <t xml:space="preserve">      </t>
    </r>
    <r>
      <rPr>
        <sz val="11"/>
        <rFont val="宋体"/>
        <charset val="134"/>
      </rPr>
      <t>老龄事务</t>
    </r>
  </si>
  <si>
    <r>
      <rPr>
        <sz val="11"/>
        <rFont val="Times New Roman"/>
        <charset val="134"/>
      </rPr>
      <t xml:space="preserve">      </t>
    </r>
    <r>
      <rPr>
        <sz val="11"/>
        <rFont val="宋体"/>
        <charset val="134"/>
      </rPr>
      <t>民间组织管理</t>
    </r>
  </si>
  <si>
    <r>
      <rPr>
        <sz val="11"/>
        <rFont val="Times New Roman"/>
        <charset val="134"/>
      </rPr>
      <t xml:space="preserve">      </t>
    </r>
    <r>
      <rPr>
        <sz val="11"/>
        <rFont val="宋体"/>
        <charset val="134"/>
      </rPr>
      <t>行政区划和地名管理</t>
    </r>
  </si>
  <si>
    <r>
      <rPr>
        <sz val="11"/>
        <rFont val="Times New Roman"/>
        <charset val="134"/>
      </rPr>
      <t xml:space="preserve">      </t>
    </r>
    <r>
      <rPr>
        <sz val="11"/>
        <rFont val="宋体"/>
        <charset val="134"/>
      </rPr>
      <t>基层政权和社区建设</t>
    </r>
  </si>
  <si>
    <r>
      <rPr>
        <sz val="11"/>
        <rFont val="Times New Roman"/>
        <charset val="134"/>
      </rPr>
      <t xml:space="preserve">      </t>
    </r>
    <r>
      <rPr>
        <sz val="11"/>
        <rFont val="宋体"/>
        <charset val="134"/>
      </rPr>
      <t>部队供应</t>
    </r>
  </si>
  <si>
    <r>
      <rPr>
        <sz val="11"/>
        <rFont val="Times New Roman"/>
        <charset val="134"/>
      </rPr>
      <t xml:space="preserve">      </t>
    </r>
    <r>
      <rPr>
        <sz val="11"/>
        <rFont val="宋体"/>
        <charset val="134"/>
      </rPr>
      <t>其他民政管理事务支出</t>
    </r>
  </si>
  <si>
    <r>
      <rPr>
        <sz val="11"/>
        <rFont val="Times New Roman"/>
        <charset val="134"/>
      </rPr>
      <t xml:space="preserve">    </t>
    </r>
    <r>
      <rPr>
        <sz val="11"/>
        <rFont val="宋体"/>
        <charset val="134"/>
      </rPr>
      <t>补充全国社会保障基金</t>
    </r>
  </si>
  <si>
    <r>
      <rPr>
        <sz val="11"/>
        <rFont val="Times New Roman"/>
        <charset val="134"/>
      </rPr>
      <t xml:space="preserve">      </t>
    </r>
    <r>
      <rPr>
        <sz val="11"/>
        <rFont val="宋体"/>
        <charset val="134"/>
      </rPr>
      <t>用一般公共预算补充基金</t>
    </r>
  </si>
  <si>
    <r>
      <rPr>
        <sz val="11"/>
        <rFont val="Times New Roman"/>
        <charset val="134"/>
      </rPr>
      <t xml:space="preserve">    </t>
    </r>
    <r>
      <rPr>
        <sz val="11"/>
        <rFont val="宋体"/>
        <charset val="134"/>
      </rPr>
      <t>行政事业单位离退休</t>
    </r>
  </si>
  <si>
    <r>
      <rPr>
        <sz val="11"/>
        <rFont val="Times New Roman"/>
        <charset val="134"/>
      </rPr>
      <t xml:space="preserve">      </t>
    </r>
    <r>
      <rPr>
        <sz val="11"/>
        <rFont val="宋体"/>
        <charset val="134"/>
      </rPr>
      <t>归口管理的行政单位离退休</t>
    </r>
  </si>
  <si>
    <r>
      <rPr>
        <sz val="11"/>
        <rFont val="Times New Roman"/>
        <charset val="134"/>
      </rPr>
      <t xml:space="preserve">      </t>
    </r>
    <r>
      <rPr>
        <sz val="11"/>
        <rFont val="宋体"/>
        <charset val="134"/>
      </rPr>
      <t>事业单位离退休</t>
    </r>
  </si>
  <si>
    <r>
      <rPr>
        <sz val="11"/>
        <rFont val="Times New Roman"/>
        <charset val="134"/>
      </rPr>
      <t xml:space="preserve">      </t>
    </r>
    <r>
      <rPr>
        <sz val="11"/>
        <rFont val="宋体"/>
        <charset val="134"/>
      </rPr>
      <t>离退休人员管理机构</t>
    </r>
  </si>
  <si>
    <r>
      <rPr>
        <sz val="11"/>
        <rFont val="Times New Roman"/>
        <charset val="134"/>
      </rPr>
      <t xml:space="preserve">      </t>
    </r>
    <r>
      <rPr>
        <sz val="11"/>
        <rFont val="宋体"/>
        <charset val="134"/>
      </rPr>
      <t>未归口管理的行政单位离退休</t>
    </r>
  </si>
  <si>
    <r>
      <rPr>
        <sz val="11"/>
        <rFont val="Times New Roman"/>
        <charset val="134"/>
      </rPr>
      <t xml:space="preserve">      </t>
    </r>
    <r>
      <rPr>
        <sz val="11"/>
        <rFont val="宋体"/>
        <charset val="134"/>
      </rPr>
      <t>机关事业单位基本养老保险缴费支出</t>
    </r>
  </si>
  <si>
    <r>
      <rPr>
        <sz val="11"/>
        <rFont val="Times New Roman"/>
        <charset val="134"/>
      </rPr>
      <t xml:space="preserve">      </t>
    </r>
    <r>
      <rPr>
        <sz val="11"/>
        <rFont val="宋体"/>
        <charset val="134"/>
      </rPr>
      <t>机关事业单位职业年金缴费支出</t>
    </r>
  </si>
  <si>
    <r>
      <rPr>
        <sz val="11"/>
        <rFont val="Times New Roman"/>
        <charset val="134"/>
      </rPr>
      <t xml:space="preserve">      </t>
    </r>
    <r>
      <rPr>
        <sz val="11"/>
        <rFont val="宋体"/>
        <charset val="134"/>
      </rPr>
      <t>对机关事业单位基本养老保险基金的补助</t>
    </r>
  </si>
  <si>
    <r>
      <rPr>
        <sz val="11"/>
        <rFont val="Times New Roman"/>
        <charset val="134"/>
      </rPr>
      <t xml:space="preserve">      </t>
    </r>
    <r>
      <rPr>
        <sz val="11"/>
        <rFont val="宋体"/>
        <charset val="134"/>
      </rPr>
      <t>其他行政事业单位离退休支出</t>
    </r>
  </si>
  <si>
    <r>
      <rPr>
        <sz val="11"/>
        <rFont val="Times New Roman"/>
        <charset val="134"/>
      </rPr>
      <t xml:space="preserve">    </t>
    </r>
    <r>
      <rPr>
        <sz val="11"/>
        <rFont val="宋体"/>
        <charset val="134"/>
      </rPr>
      <t>企业改革补助</t>
    </r>
  </si>
  <si>
    <r>
      <rPr>
        <sz val="11"/>
        <rFont val="Times New Roman"/>
        <charset val="134"/>
      </rPr>
      <t xml:space="preserve">      </t>
    </r>
    <r>
      <rPr>
        <sz val="11"/>
        <rFont val="宋体"/>
        <charset val="134"/>
      </rPr>
      <t>企业关闭破产补助</t>
    </r>
  </si>
  <si>
    <r>
      <rPr>
        <sz val="11"/>
        <rFont val="Times New Roman"/>
        <charset val="134"/>
      </rPr>
      <t xml:space="preserve">      </t>
    </r>
    <r>
      <rPr>
        <sz val="11"/>
        <rFont val="宋体"/>
        <charset val="134"/>
      </rPr>
      <t>厂办大集体改革补助</t>
    </r>
  </si>
  <si>
    <r>
      <rPr>
        <sz val="11"/>
        <rFont val="Times New Roman"/>
        <charset val="134"/>
      </rPr>
      <t xml:space="preserve">      </t>
    </r>
    <r>
      <rPr>
        <sz val="11"/>
        <rFont val="宋体"/>
        <charset val="134"/>
      </rPr>
      <t>其他企业改革发展补助</t>
    </r>
  </si>
  <si>
    <r>
      <rPr>
        <sz val="11"/>
        <rFont val="Times New Roman"/>
        <charset val="134"/>
      </rPr>
      <t xml:space="preserve">    </t>
    </r>
    <r>
      <rPr>
        <sz val="11"/>
        <rFont val="宋体"/>
        <charset val="134"/>
      </rPr>
      <t>就业补助</t>
    </r>
  </si>
  <si>
    <r>
      <rPr>
        <sz val="11"/>
        <rFont val="Times New Roman"/>
        <charset val="134"/>
      </rPr>
      <t xml:space="preserve">      </t>
    </r>
    <r>
      <rPr>
        <sz val="11"/>
        <rFont val="宋体"/>
        <charset val="134"/>
      </rPr>
      <t>就业创业服务补贴</t>
    </r>
  </si>
  <si>
    <r>
      <rPr>
        <sz val="11"/>
        <rFont val="Times New Roman"/>
        <charset val="134"/>
      </rPr>
      <t xml:space="preserve">      </t>
    </r>
    <r>
      <rPr>
        <sz val="11"/>
        <rFont val="宋体"/>
        <charset val="134"/>
      </rPr>
      <t>职业培训补贴</t>
    </r>
  </si>
  <si>
    <r>
      <rPr>
        <sz val="11"/>
        <rFont val="Times New Roman"/>
        <charset val="134"/>
      </rPr>
      <t xml:space="preserve">      </t>
    </r>
    <r>
      <rPr>
        <sz val="11"/>
        <rFont val="宋体"/>
        <charset val="134"/>
      </rPr>
      <t>社会保险补贴</t>
    </r>
  </si>
  <si>
    <r>
      <rPr>
        <sz val="11"/>
        <rFont val="Times New Roman"/>
        <charset val="134"/>
      </rPr>
      <t xml:space="preserve">      </t>
    </r>
    <r>
      <rPr>
        <sz val="11"/>
        <rFont val="宋体"/>
        <charset val="134"/>
      </rPr>
      <t>公益性岗位补贴</t>
    </r>
  </si>
  <si>
    <r>
      <rPr>
        <sz val="11"/>
        <rFont val="Times New Roman"/>
        <charset val="134"/>
      </rPr>
      <t xml:space="preserve">      </t>
    </r>
    <r>
      <rPr>
        <sz val="11"/>
        <rFont val="宋体"/>
        <charset val="134"/>
      </rPr>
      <t>职业技能鉴定补贴</t>
    </r>
  </si>
  <si>
    <r>
      <rPr>
        <sz val="11"/>
        <rFont val="Times New Roman"/>
        <charset val="134"/>
      </rPr>
      <t xml:space="preserve">      </t>
    </r>
    <r>
      <rPr>
        <sz val="11"/>
        <rFont val="宋体"/>
        <charset val="134"/>
      </rPr>
      <t>就业见习补贴</t>
    </r>
  </si>
  <si>
    <r>
      <rPr>
        <sz val="11"/>
        <rFont val="Times New Roman"/>
        <charset val="134"/>
      </rPr>
      <t xml:space="preserve">      </t>
    </r>
    <r>
      <rPr>
        <sz val="11"/>
        <rFont val="宋体"/>
        <charset val="134"/>
      </rPr>
      <t>高技能人才培养补助</t>
    </r>
  </si>
  <si>
    <r>
      <rPr>
        <sz val="11"/>
        <rFont val="Times New Roman"/>
        <charset val="134"/>
      </rPr>
      <t xml:space="preserve">      </t>
    </r>
    <r>
      <rPr>
        <sz val="11"/>
        <rFont val="宋体"/>
        <charset val="134"/>
      </rPr>
      <t>求职创业补贴</t>
    </r>
  </si>
  <si>
    <r>
      <rPr>
        <sz val="11"/>
        <rFont val="Times New Roman"/>
        <charset val="134"/>
      </rPr>
      <t xml:space="preserve">      </t>
    </r>
    <r>
      <rPr>
        <sz val="11"/>
        <rFont val="宋体"/>
        <charset val="134"/>
      </rPr>
      <t>其他就业补助支出</t>
    </r>
  </si>
  <si>
    <r>
      <rPr>
        <sz val="11"/>
        <rFont val="Times New Roman"/>
        <charset val="134"/>
      </rPr>
      <t xml:space="preserve">    </t>
    </r>
    <r>
      <rPr>
        <sz val="11"/>
        <rFont val="宋体"/>
        <charset val="134"/>
      </rPr>
      <t>抚恤</t>
    </r>
  </si>
  <si>
    <r>
      <rPr>
        <sz val="11"/>
        <rFont val="Times New Roman"/>
        <charset val="134"/>
      </rPr>
      <t xml:space="preserve">      </t>
    </r>
    <r>
      <rPr>
        <sz val="11"/>
        <rFont val="宋体"/>
        <charset val="134"/>
      </rPr>
      <t>死亡抚恤</t>
    </r>
  </si>
  <si>
    <r>
      <rPr>
        <sz val="11"/>
        <rFont val="Times New Roman"/>
        <charset val="134"/>
      </rPr>
      <t xml:space="preserve">      </t>
    </r>
    <r>
      <rPr>
        <sz val="11"/>
        <rFont val="宋体"/>
        <charset val="134"/>
      </rPr>
      <t>伤残抚恤</t>
    </r>
  </si>
  <si>
    <r>
      <rPr>
        <sz val="11"/>
        <rFont val="Times New Roman"/>
        <charset val="134"/>
      </rPr>
      <t xml:space="preserve">      </t>
    </r>
    <r>
      <rPr>
        <sz val="11"/>
        <rFont val="宋体"/>
        <charset val="134"/>
      </rPr>
      <t>在乡复员、退伍军人生活补助</t>
    </r>
  </si>
  <si>
    <r>
      <rPr>
        <sz val="11"/>
        <rFont val="Times New Roman"/>
        <charset val="134"/>
      </rPr>
      <t xml:space="preserve">      </t>
    </r>
    <r>
      <rPr>
        <sz val="11"/>
        <rFont val="宋体"/>
        <charset val="134"/>
      </rPr>
      <t>优抚事业单位支出</t>
    </r>
  </si>
  <si>
    <r>
      <rPr>
        <sz val="11"/>
        <rFont val="Times New Roman"/>
        <charset val="134"/>
      </rPr>
      <t xml:space="preserve">      </t>
    </r>
    <r>
      <rPr>
        <sz val="11"/>
        <rFont val="宋体"/>
        <charset val="134"/>
      </rPr>
      <t>义务兵优待</t>
    </r>
  </si>
  <si>
    <r>
      <rPr>
        <sz val="11"/>
        <rFont val="Times New Roman"/>
        <charset val="134"/>
      </rPr>
      <t xml:space="preserve">      </t>
    </r>
    <r>
      <rPr>
        <sz val="11"/>
        <rFont val="宋体"/>
        <charset val="134"/>
      </rPr>
      <t>农村籍退役士兵老年生活补助</t>
    </r>
  </si>
  <si>
    <r>
      <rPr>
        <sz val="11"/>
        <rFont val="Times New Roman"/>
        <charset val="134"/>
      </rPr>
      <t xml:space="preserve">      </t>
    </r>
    <r>
      <rPr>
        <sz val="11"/>
        <rFont val="宋体"/>
        <charset val="134"/>
      </rPr>
      <t>其他优抚支出</t>
    </r>
  </si>
  <si>
    <r>
      <rPr>
        <sz val="11"/>
        <rFont val="Times New Roman"/>
        <charset val="134"/>
      </rPr>
      <t xml:space="preserve">    </t>
    </r>
    <r>
      <rPr>
        <sz val="11"/>
        <rFont val="宋体"/>
        <charset val="134"/>
      </rPr>
      <t>退役安置</t>
    </r>
  </si>
  <si>
    <r>
      <rPr>
        <sz val="11"/>
        <rFont val="Times New Roman"/>
        <charset val="134"/>
      </rPr>
      <t xml:space="preserve">      </t>
    </r>
    <r>
      <rPr>
        <sz val="11"/>
        <rFont val="宋体"/>
        <charset val="134"/>
      </rPr>
      <t>退役士兵安置</t>
    </r>
  </si>
  <si>
    <r>
      <rPr>
        <sz val="11"/>
        <rFont val="Times New Roman"/>
        <charset val="134"/>
      </rPr>
      <t xml:space="preserve">      </t>
    </r>
    <r>
      <rPr>
        <sz val="11"/>
        <rFont val="宋体"/>
        <charset val="134"/>
      </rPr>
      <t>军队移交政府的离退休人员安置</t>
    </r>
  </si>
  <si>
    <r>
      <rPr>
        <sz val="11"/>
        <rFont val="Times New Roman"/>
        <charset val="134"/>
      </rPr>
      <t xml:space="preserve">      </t>
    </r>
    <r>
      <rPr>
        <sz val="11"/>
        <rFont val="宋体"/>
        <charset val="134"/>
      </rPr>
      <t>军队移交政府离退休干部管理机构</t>
    </r>
  </si>
  <si>
    <r>
      <rPr>
        <sz val="11"/>
        <rFont val="Times New Roman"/>
        <charset val="134"/>
      </rPr>
      <t xml:space="preserve">      </t>
    </r>
    <r>
      <rPr>
        <sz val="11"/>
        <rFont val="宋体"/>
        <charset val="134"/>
      </rPr>
      <t>退役士兵管理教育</t>
    </r>
  </si>
  <si>
    <r>
      <rPr>
        <sz val="11"/>
        <rFont val="Times New Roman"/>
        <charset val="134"/>
      </rPr>
      <t xml:space="preserve">      </t>
    </r>
    <r>
      <rPr>
        <sz val="11"/>
        <rFont val="宋体"/>
        <charset val="134"/>
      </rPr>
      <t>其他退役安置支出</t>
    </r>
  </si>
  <si>
    <r>
      <rPr>
        <sz val="11"/>
        <rFont val="Times New Roman"/>
        <charset val="134"/>
      </rPr>
      <t xml:space="preserve">    </t>
    </r>
    <r>
      <rPr>
        <sz val="11"/>
        <rFont val="宋体"/>
        <charset val="134"/>
      </rPr>
      <t>社会福利</t>
    </r>
  </si>
  <si>
    <r>
      <rPr>
        <sz val="11"/>
        <rFont val="Times New Roman"/>
        <charset val="134"/>
      </rPr>
      <t xml:space="preserve">      </t>
    </r>
    <r>
      <rPr>
        <sz val="11"/>
        <rFont val="宋体"/>
        <charset val="134"/>
      </rPr>
      <t>儿童福利</t>
    </r>
  </si>
  <si>
    <r>
      <rPr>
        <sz val="11"/>
        <rFont val="Times New Roman"/>
        <charset val="134"/>
      </rPr>
      <t xml:space="preserve">      </t>
    </r>
    <r>
      <rPr>
        <sz val="11"/>
        <rFont val="宋体"/>
        <charset val="134"/>
      </rPr>
      <t>老年福利</t>
    </r>
  </si>
  <si>
    <r>
      <rPr>
        <sz val="11"/>
        <rFont val="Times New Roman"/>
        <charset val="134"/>
      </rPr>
      <t xml:space="preserve">      </t>
    </r>
    <r>
      <rPr>
        <sz val="11"/>
        <rFont val="宋体"/>
        <charset val="134"/>
      </rPr>
      <t>假肢矫形</t>
    </r>
  </si>
  <si>
    <r>
      <rPr>
        <sz val="11"/>
        <rFont val="Times New Roman"/>
        <charset val="134"/>
      </rPr>
      <t xml:space="preserve">      </t>
    </r>
    <r>
      <rPr>
        <sz val="11"/>
        <rFont val="宋体"/>
        <charset val="134"/>
      </rPr>
      <t>殡葬</t>
    </r>
  </si>
  <si>
    <r>
      <rPr>
        <sz val="11"/>
        <rFont val="Times New Roman"/>
        <charset val="134"/>
      </rPr>
      <t xml:space="preserve">      </t>
    </r>
    <r>
      <rPr>
        <sz val="11"/>
        <rFont val="宋体"/>
        <charset val="134"/>
      </rPr>
      <t>社会福利事业单位</t>
    </r>
  </si>
  <si>
    <r>
      <rPr>
        <sz val="11"/>
        <rFont val="Times New Roman"/>
        <charset val="134"/>
      </rPr>
      <t xml:space="preserve">      </t>
    </r>
    <r>
      <rPr>
        <sz val="11"/>
        <rFont val="宋体"/>
        <charset val="134"/>
      </rPr>
      <t>其他社会福利支出</t>
    </r>
  </si>
  <si>
    <r>
      <rPr>
        <sz val="11"/>
        <rFont val="Times New Roman"/>
        <charset val="134"/>
      </rPr>
      <t xml:space="preserve">    </t>
    </r>
    <r>
      <rPr>
        <sz val="11"/>
        <rFont val="宋体"/>
        <charset val="134"/>
      </rPr>
      <t>残疾人事业</t>
    </r>
  </si>
  <si>
    <r>
      <rPr>
        <sz val="11"/>
        <rFont val="Times New Roman"/>
        <charset val="134"/>
      </rPr>
      <t xml:space="preserve">      </t>
    </r>
    <r>
      <rPr>
        <sz val="11"/>
        <rFont val="宋体"/>
        <charset val="134"/>
      </rPr>
      <t>残疾人康复</t>
    </r>
  </si>
  <si>
    <r>
      <rPr>
        <sz val="11"/>
        <rFont val="Times New Roman"/>
        <charset val="134"/>
      </rPr>
      <t xml:space="preserve">      </t>
    </r>
    <r>
      <rPr>
        <sz val="11"/>
        <rFont val="宋体"/>
        <charset val="134"/>
      </rPr>
      <t>残疾人就业和扶贫</t>
    </r>
  </si>
  <si>
    <r>
      <rPr>
        <sz val="11"/>
        <rFont val="Times New Roman"/>
        <charset val="134"/>
      </rPr>
      <t xml:space="preserve">      </t>
    </r>
    <r>
      <rPr>
        <sz val="11"/>
        <rFont val="宋体"/>
        <charset val="134"/>
      </rPr>
      <t>残疾人体育</t>
    </r>
  </si>
  <si>
    <r>
      <rPr>
        <sz val="11"/>
        <rFont val="Times New Roman"/>
        <charset val="134"/>
      </rPr>
      <t xml:space="preserve">      </t>
    </r>
    <r>
      <rPr>
        <sz val="11"/>
        <rFont val="宋体"/>
        <charset val="134"/>
      </rPr>
      <t>残疾人生活和护理补贴</t>
    </r>
  </si>
  <si>
    <r>
      <rPr>
        <sz val="11"/>
        <rFont val="Times New Roman"/>
        <charset val="134"/>
      </rPr>
      <t xml:space="preserve">      </t>
    </r>
    <r>
      <rPr>
        <sz val="11"/>
        <rFont val="宋体"/>
        <charset val="134"/>
      </rPr>
      <t>其他残疾人事业支出</t>
    </r>
  </si>
  <si>
    <r>
      <rPr>
        <sz val="11"/>
        <rFont val="Times New Roman"/>
        <charset val="134"/>
      </rPr>
      <t xml:space="preserve">    </t>
    </r>
    <r>
      <rPr>
        <sz val="11"/>
        <rFont val="宋体"/>
        <charset val="134"/>
      </rPr>
      <t>自然灾害生活救助</t>
    </r>
  </si>
  <si>
    <r>
      <rPr>
        <sz val="11"/>
        <rFont val="Times New Roman"/>
        <charset val="134"/>
      </rPr>
      <t xml:space="preserve">      </t>
    </r>
    <r>
      <rPr>
        <sz val="11"/>
        <rFont val="宋体"/>
        <charset val="134"/>
      </rPr>
      <t>中央自然灾害生活补助</t>
    </r>
  </si>
  <si>
    <r>
      <rPr>
        <sz val="11"/>
        <rFont val="Times New Roman"/>
        <charset val="134"/>
      </rPr>
      <t xml:space="preserve">      </t>
    </r>
    <r>
      <rPr>
        <sz val="11"/>
        <rFont val="宋体"/>
        <charset val="134"/>
      </rPr>
      <t>地方自然灾害生活补助</t>
    </r>
  </si>
  <si>
    <r>
      <rPr>
        <sz val="11"/>
        <rFont val="Times New Roman"/>
        <charset val="134"/>
      </rPr>
      <t xml:space="preserve">      </t>
    </r>
    <r>
      <rPr>
        <sz val="11"/>
        <rFont val="宋体"/>
        <charset val="134"/>
      </rPr>
      <t>自然灾害灾后重建补助</t>
    </r>
  </si>
  <si>
    <r>
      <rPr>
        <sz val="11"/>
        <rFont val="Times New Roman"/>
        <charset val="134"/>
      </rPr>
      <t xml:space="preserve">      </t>
    </r>
    <r>
      <rPr>
        <sz val="11"/>
        <rFont val="宋体"/>
        <charset val="134"/>
      </rPr>
      <t>其他自然灾害生活救助支出</t>
    </r>
  </si>
  <si>
    <r>
      <rPr>
        <sz val="11"/>
        <rFont val="Times New Roman"/>
        <charset val="134"/>
      </rPr>
      <t xml:space="preserve">    </t>
    </r>
    <r>
      <rPr>
        <sz val="11"/>
        <rFont val="宋体"/>
        <charset val="134"/>
      </rPr>
      <t>红十字事业</t>
    </r>
  </si>
  <si>
    <r>
      <rPr>
        <sz val="11"/>
        <rFont val="Times New Roman"/>
        <charset val="134"/>
      </rPr>
      <t xml:space="preserve">      </t>
    </r>
    <r>
      <rPr>
        <sz val="11"/>
        <rFont val="宋体"/>
        <charset val="134"/>
      </rPr>
      <t>其他红十字事业支出</t>
    </r>
  </si>
  <si>
    <r>
      <rPr>
        <sz val="11"/>
        <rFont val="Times New Roman"/>
        <charset val="134"/>
      </rPr>
      <t xml:space="preserve">    </t>
    </r>
    <r>
      <rPr>
        <sz val="11"/>
        <rFont val="宋体"/>
        <charset val="134"/>
      </rPr>
      <t>最低生活保障</t>
    </r>
  </si>
  <si>
    <r>
      <rPr>
        <sz val="11"/>
        <rFont val="Times New Roman"/>
        <charset val="134"/>
      </rPr>
      <t xml:space="preserve">      </t>
    </r>
    <r>
      <rPr>
        <sz val="11"/>
        <rFont val="宋体"/>
        <charset val="134"/>
      </rPr>
      <t>城市最低生活保障金支出</t>
    </r>
  </si>
  <si>
    <r>
      <rPr>
        <sz val="11"/>
        <rFont val="Times New Roman"/>
        <charset val="134"/>
      </rPr>
      <t xml:space="preserve">      </t>
    </r>
    <r>
      <rPr>
        <sz val="11"/>
        <rFont val="宋体"/>
        <charset val="134"/>
      </rPr>
      <t>农村最低生活保障金支出</t>
    </r>
  </si>
  <si>
    <r>
      <rPr>
        <sz val="11"/>
        <rFont val="Times New Roman"/>
        <charset val="134"/>
      </rPr>
      <t xml:space="preserve">    </t>
    </r>
    <r>
      <rPr>
        <sz val="11"/>
        <rFont val="宋体"/>
        <charset val="134"/>
      </rPr>
      <t>临时救助</t>
    </r>
  </si>
  <si>
    <r>
      <rPr>
        <sz val="11"/>
        <rFont val="Times New Roman"/>
        <charset val="134"/>
      </rPr>
      <t xml:space="preserve">      </t>
    </r>
    <r>
      <rPr>
        <sz val="11"/>
        <rFont val="宋体"/>
        <charset val="134"/>
      </rPr>
      <t>临时救助支出</t>
    </r>
  </si>
  <si>
    <r>
      <rPr>
        <sz val="11"/>
        <rFont val="Times New Roman"/>
        <charset val="134"/>
      </rPr>
      <t xml:space="preserve">      </t>
    </r>
    <r>
      <rPr>
        <sz val="11"/>
        <rFont val="宋体"/>
        <charset val="134"/>
      </rPr>
      <t>流浪乞讨人员救助支出</t>
    </r>
  </si>
  <si>
    <r>
      <rPr>
        <sz val="11"/>
        <rFont val="Times New Roman"/>
        <charset val="134"/>
      </rPr>
      <t xml:space="preserve">    </t>
    </r>
    <r>
      <rPr>
        <sz val="11"/>
        <rFont val="宋体"/>
        <charset val="134"/>
      </rPr>
      <t>特困人员救助供养</t>
    </r>
  </si>
  <si>
    <r>
      <rPr>
        <sz val="11"/>
        <rFont val="Times New Roman"/>
        <charset val="134"/>
      </rPr>
      <t xml:space="preserve">      </t>
    </r>
    <r>
      <rPr>
        <sz val="11"/>
        <rFont val="宋体"/>
        <charset val="134"/>
      </rPr>
      <t>城市特困人员救助供养支出</t>
    </r>
  </si>
  <si>
    <r>
      <rPr>
        <sz val="11"/>
        <rFont val="Times New Roman"/>
        <charset val="134"/>
      </rPr>
      <t xml:space="preserve">      </t>
    </r>
    <r>
      <rPr>
        <sz val="11"/>
        <rFont val="宋体"/>
        <charset val="134"/>
      </rPr>
      <t>农村特困人员救助供养支出</t>
    </r>
  </si>
  <si>
    <r>
      <rPr>
        <sz val="11"/>
        <rFont val="Times New Roman"/>
        <charset val="134"/>
      </rPr>
      <t xml:space="preserve">    </t>
    </r>
    <r>
      <rPr>
        <sz val="11"/>
        <rFont val="宋体"/>
        <charset val="134"/>
      </rPr>
      <t>补充道路交通事故社会救助基金</t>
    </r>
  </si>
  <si>
    <r>
      <rPr>
        <sz val="11"/>
        <rFont val="Times New Roman"/>
        <charset val="134"/>
      </rPr>
      <t xml:space="preserve">      </t>
    </r>
    <r>
      <rPr>
        <sz val="11"/>
        <rFont val="宋体"/>
        <charset val="134"/>
      </rPr>
      <t>交强险营业税补助基金支出</t>
    </r>
  </si>
  <si>
    <r>
      <rPr>
        <sz val="11"/>
        <rFont val="Times New Roman"/>
        <charset val="134"/>
      </rPr>
      <t xml:space="preserve">      </t>
    </r>
    <r>
      <rPr>
        <sz val="11"/>
        <rFont val="宋体"/>
        <charset val="134"/>
      </rPr>
      <t>交强险罚款收入补助基金支出</t>
    </r>
  </si>
  <si>
    <r>
      <rPr>
        <sz val="11"/>
        <rFont val="Times New Roman"/>
        <charset val="134"/>
      </rPr>
      <t xml:space="preserve">    </t>
    </r>
    <r>
      <rPr>
        <sz val="11"/>
        <rFont val="宋体"/>
        <charset val="134"/>
      </rPr>
      <t>其他生活救助</t>
    </r>
  </si>
  <si>
    <r>
      <rPr>
        <sz val="11"/>
        <rFont val="Times New Roman"/>
        <charset val="134"/>
      </rPr>
      <t xml:space="preserve">      </t>
    </r>
    <r>
      <rPr>
        <sz val="11"/>
        <rFont val="宋体"/>
        <charset val="134"/>
      </rPr>
      <t>其他城市生活救助</t>
    </r>
  </si>
  <si>
    <r>
      <rPr>
        <sz val="11"/>
        <rFont val="Times New Roman"/>
        <charset val="134"/>
      </rPr>
      <t xml:space="preserve">      </t>
    </r>
    <r>
      <rPr>
        <sz val="11"/>
        <rFont val="宋体"/>
        <charset val="134"/>
      </rPr>
      <t>其他农村生活救助</t>
    </r>
  </si>
  <si>
    <r>
      <rPr>
        <sz val="11"/>
        <rFont val="Times New Roman"/>
        <charset val="134"/>
      </rPr>
      <t xml:space="preserve">    </t>
    </r>
    <r>
      <rPr>
        <sz val="11"/>
        <rFont val="宋体"/>
        <charset val="134"/>
      </rPr>
      <t>财政对基本养老保险基金的补助</t>
    </r>
  </si>
  <si>
    <r>
      <rPr>
        <sz val="11"/>
        <rFont val="Times New Roman"/>
        <charset val="134"/>
      </rPr>
      <t xml:space="preserve">      </t>
    </r>
    <r>
      <rPr>
        <sz val="11"/>
        <rFont val="宋体"/>
        <charset val="134"/>
      </rPr>
      <t>财政对企业职工基本养老保险基金的补助</t>
    </r>
  </si>
  <si>
    <r>
      <rPr>
        <sz val="11"/>
        <rFont val="Times New Roman"/>
        <charset val="134"/>
      </rPr>
      <t xml:space="preserve">      </t>
    </r>
    <r>
      <rPr>
        <sz val="11"/>
        <rFont val="宋体"/>
        <charset val="134"/>
      </rPr>
      <t>财政对城乡居民基本养老保险基金的补助</t>
    </r>
  </si>
  <si>
    <r>
      <rPr>
        <sz val="11"/>
        <rFont val="Times New Roman"/>
        <charset val="134"/>
      </rPr>
      <t xml:space="preserve">      </t>
    </r>
    <r>
      <rPr>
        <sz val="11"/>
        <rFont val="宋体"/>
        <charset val="134"/>
      </rPr>
      <t>财政对其他基本养老保险基金的补助</t>
    </r>
  </si>
  <si>
    <r>
      <rPr>
        <sz val="11"/>
        <rFont val="Times New Roman"/>
        <charset val="134"/>
      </rPr>
      <t xml:space="preserve">    </t>
    </r>
    <r>
      <rPr>
        <sz val="11"/>
        <rFont val="宋体"/>
        <charset val="134"/>
      </rPr>
      <t>财政对其他社会保险基金的补助</t>
    </r>
  </si>
  <si>
    <r>
      <rPr>
        <sz val="11"/>
        <rFont val="Times New Roman"/>
        <charset val="134"/>
      </rPr>
      <t xml:space="preserve">      </t>
    </r>
    <r>
      <rPr>
        <sz val="11"/>
        <rFont val="宋体"/>
        <charset val="134"/>
      </rPr>
      <t>财政对失业保险基金的补助</t>
    </r>
  </si>
  <si>
    <r>
      <rPr>
        <sz val="11"/>
        <rFont val="Times New Roman"/>
        <charset val="134"/>
      </rPr>
      <t xml:space="preserve">      </t>
    </r>
    <r>
      <rPr>
        <sz val="11"/>
        <rFont val="宋体"/>
        <charset val="134"/>
      </rPr>
      <t>财政对工伤保险基金的补助</t>
    </r>
  </si>
  <si>
    <r>
      <rPr>
        <sz val="11"/>
        <rFont val="Times New Roman"/>
        <charset val="134"/>
      </rPr>
      <t xml:space="preserve">      </t>
    </r>
    <r>
      <rPr>
        <sz val="11"/>
        <rFont val="宋体"/>
        <charset val="134"/>
      </rPr>
      <t>财政对生育保险基金的补助</t>
    </r>
  </si>
  <si>
    <r>
      <rPr>
        <sz val="11"/>
        <rFont val="Times New Roman"/>
        <charset val="134"/>
      </rPr>
      <t xml:space="preserve">      </t>
    </r>
    <r>
      <rPr>
        <sz val="11"/>
        <rFont val="宋体"/>
        <charset val="134"/>
      </rPr>
      <t>其他财政对社会保险基金的补助</t>
    </r>
  </si>
  <si>
    <r>
      <rPr>
        <sz val="11"/>
        <rFont val="Times New Roman"/>
        <charset val="134"/>
      </rPr>
      <t xml:space="preserve">    </t>
    </r>
    <r>
      <rPr>
        <sz val="11"/>
        <rFont val="宋体"/>
        <charset val="134"/>
      </rPr>
      <t>其他社会保障和就业支出</t>
    </r>
  </si>
  <si>
    <r>
      <rPr>
        <sz val="11"/>
        <rFont val="宋体"/>
        <charset val="134"/>
      </rPr>
      <t>九、医疗卫生与计划生育支出</t>
    </r>
  </si>
  <si>
    <r>
      <rPr>
        <sz val="11"/>
        <rFont val="Times New Roman"/>
        <charset val="134"/>
      </rPr>
      <t xml:space="preserve">    </t>
    </r>
    <r>
      <rPr>
        <sz val="11"/>
        <rFont val="宋体"/>
        <charset val="134"/>
      </rPr>
      <t>医疗卫生与计划生育管理事务</t>
    </r>
  </si>
  <si>
    <r>
      <rPr>
        <sz val="11"/>
        <rFont val="Times New Roman"/>
        <charset val="134"/>
      </rPr>
      <t xml:space="preserve">      </t>
    </r>
    <r>
      <rPr>
        <sz val="11"/>
        <rFont val="宋体"/>
        <charset val="134"/>
      </rPr>
      <t>其他医疗卫生与计划生育管理事务支出</t>
    </r>
  </si>
  <si>
    <r>
      <rPr>
        <sz val="11"/>
        <rFont val="Times New Roman"/>
        <charset val="134"/>
      </rPr>
      <t xml:space="preserve">    </t>
    </r>
    <r>
      <rPr>
        <sz val="11"/>
        <rFont val="宋体"/>
        <charset val="134"/>
      </rPr>
      <t>公立医院</t>
    </r>
  </si>
  <si>
    <r>
      <rPr>
        <sz val="11"/>
        <rFont val="Times New Roman"/>
        <charset val="134"/>
      </rPr>
      <t xml:space="preserve">      </t>
    </r>
    <r>
      <rPr>
        <sz val="11"/>
        <rFont val="宋体"/>
        <charset val="134"/>
      </rPr>
      <t>综合医院</t>
    </r>
  </si>
  <si>
    <r>
      <rPr>
        <sz val="11"/>
        <rFont val="Times New Roman"/>
        <charset val="134"/>
      </rPr>
      <t xml:space="preserve">      </t>
    </r>
    <r>
      <rPr>
        <sz val="11"/>
        <rFont val="宋体"/>
        <charset val="134"/>
      </rPr>
      <t>中医（民族）医院</t>
    </r>
  </si>
  <si>
    <r>
      <rPr>
        <sz val="11"/>
        <rFont val="Times New Roman"/>
        <charset val="134"/>
      </rPr>
      <t xml:space="preserve">      </t>
    </r>
    <r>
      <rPr>
        <sz val="11"/>
        <rFont val="宋体"/>
        <charset val="134"/>
      </rPr>
      <t>传染病医院</t>
    </r>
  </si>
  <si>
    <r>
      <rPr>
        <sz val="11"/>
        <rFont val="Times New Roman"/>
        <charset val="134"/>
      </rPr>
      <t xml:space="preserve">      </t>
    </r>
    <r>
      <rPr>
        <sz val="11"/>
        <rFont val="宋体"/>
        <charset val="134"/>
      </rPr>
      <t>职业病防治医院</t>
    </r>
  </si>
  <si>
    <r>
      <rPr>
        <sz val="11"/>
        <rFont val="Times New Roman"/>
        <charset val="134"/>
      </rPr>
      <t xml:space="preserve">      </t>
    </r>
    <r>
      <rPr>
        <sz val="11"/>
        <rFont val="宋体"/>
        <charset val="134"/>
      </rPr>
      <t>精神病医院</t>
    </r>
  </si>
  <si>
    <r>
      <rPr>
        <sz val="11"/>
        <rFont val="Times New Roman"/>
        <charset val="134"/>
      </rPr>
      <t xml:space="preserve">      </t>
    </r>
    <r>
      <rPr>
        <sz val="11"/>
        <rFont val="宋体"/>
        <charset val="134"/>
      </rPr>
      <t>妇产医院</t>
    </r>
  </si>
  <si>
    <r>
      <rPr>
        <sz val="11"/>
        <rFont val="Times New Roman"/>
        <charset val="134"/>
      </rPr>
      <t xml:space="preserve">      </t>
    </r>
    <r>
      <rPr>
        <sz val="11"/>
        <rFont val="宋体"/>
        <charset val="134"/>
      </rPr>
      <t>儿童医院</t>
    </r>
  </si>
  <si>
    <r>
      <rPr>
        <sz val="11"/>
        <rFont val="Times New Roman"/>
        <charset val="134"/>
      </rPr>
      <t xml:space="preserve">      </t>
    </r>
    <r>
      <rPr>
        <sz val="11"/>
        <rFont val="宋体"/>
        <charset val="134"/>
      </rPr>
      <t>其他专科医院</t>
    </r>
  </si>
  <si>
    <r>
      <rPr>
        <sz val="11"/>
        <rFont val="Times New Roman"/>
        <charset val="134"/>
      </rPr>
      <t xml:space="preserve">      </t>
    </r>
    <r>
      <rPr>
        <sz val="11"/>
        <rFont val="宋体"/>
        <charset val="134"/>
      </rPr>
      <t>福利医院</t>
    </r>
  </si>
  <si>
    <r>
      <rPr>
        <sz val="11"/>
        <rFont val="Times New Roman"/>
        <charset val="134"/>
      </rPr>
      <t xml:space="preserve">      </t>
    </r>
    <r>
      <rPr>
        <sz val="11"/>
        <rFont val="宋体"/>
        <charset val="134"/>
      </rPr>
      <t>行业医院</t>
    </r>
  </si>
  <si>
    <r>
      <rPr>
        <sz val="11"/>
        <rFont val="Times New Roman"/>
        <charset val="134"/>
      </rPr>
      <t xml:space="preserve">      </t>
    </r>
    <r>
      <rPr>
        <sz val="11"/>
        <rFont val="宋体"/>
        <charset val="134"/>
      </rPr>
      <t>处理医疗欠费</t>
    </r>
  </si>
  <si>
    <r>
      <rPr>
        <sz val="11"/>
        <rFont val="Times New Roman"/>
        <charset val="134"/>
      </rPr>
      <t xml:space="preserve">      </t>
    </r>
    <r>
      <rPr>
        <sz val="11"/>
        <rFont val="宋体"/>
        <charset val="134"/>
      </rPr>
      <t>其他公立医院支出</t>
    </r>
  </si>
  <si>
    <r>
      <rPr>
        <sz val="11"/>
        <rFont val="Times New Roman"/>
        <charset val="134"/>
      </rPr>
      <t xml:space="preserve">    </t>
    </r>
    <r>
      <rPr>
        <sz val="11"/>
        <rFont val="宋体"/>
        <charset val="134"/>
      </rPr>
      <t>基层医疗卫生机构</t>
    </r>
  </si>
  <si>
    <r>
      <rPr>
        <sz val="11"/>
        <rFont val="Times New Roman"/>
        <charset val="134"/>
      </rPr>
      <t xml:space="preserve">      </t>
    </r>
    <r>
      <rPr>
        <sz val="11"/>
        <rFont val="宋体"/>
        <charset val="134"/>
      </rPr>
      <t>城市社区卫生机构</t>
    </r>
  </si>
  <si>
    <r>
      <rPr>
        <sz val="11"/>
        <rFont val="Times New Roman"/>
        <charset val="134"/>
      </rPr>
      <t xml:space="preserve">      </t>
    </r>
    <r>
      <rPr>
        <sz val="11"/>
        <rFont val="宋体"/>
        <charset val="134"/>
      </rPr>
      <t>乡镇卫生院</t>
    </r>
  </si>
  <si>
    <r>
      <rPr>
        <sz val="11"/>
        <rFont val="Times New Roman"/>
        <charset val="134"/>
      </rPr>
      <t xml:space="preserve">      </t>
    </r>
    <r>
      <rPr>
        <sz val="11"/>
        <rFont val="宋体"/>
        <charset val="134"/>
      </rPr>
      <t>其他基层医疗卫生机构支出</t>
    </r>
  </si>
  <si>
    <r>
      <rPr>
        <sz val="11"/>
        <rFont val="Times New Roman"/>
        <charset val="134"/>
      </rPr>
      <t xml:space="preserve">    </t>
    </r>
    <r>
      <rPr>
        <sz val="11"/>
        <rFont val="宋体"/>
        <charset val="134"/>
      </rPr>
      <t>公共卫生</t>
    </r>
  </si>
  <si>
    <r>
      <rPr>
        <sz val="11"/>
        <rFont val="Times New Roman"/>
        <charset val="134"/>
      </rPr>
      <t xml:space="preserve">      </t>
    </r>
    <r>
      <rPr>
        <sz val="11"/>
        <rFont val="宋体"/>
        <charset val="134"/>
      </rPr>
      <t>疾病预防控制机构</t>
    </r>
  </si>
  <si>
    <r>
      <rPr>
        <sz val="11"/>
        <rFont val="Times New Roman"/>
        <charset val="134"/>
      </rPr>
      <t xml:space="preserve">      </t>
    </r>
    <r>
      <rPr>
        <sz val="11"/>
        <rFont val="宋体"/>
        <charset val="134"/>
      </rPr>
      <t>卫生监督机构</t>
    </r>
  </si>
  <si>
    <r>
      <rPr>
        <sz val="11"/>
        <rFont val="Times New Roman"/>
        <charset val="134"/>
      </rPr>
      <t xml:space="preserve">      </t>
    </r>
    <r>
      <rPr>
        <sz val="11"/>
        <rFont val="宋体"/>
        <charset val="134"/>
      </rPr>
      <t>妇幼保健机构</t>
    </r>
  </si>
  <si>
    <r>
      <rPr>
        <sz val="11"/>
        <rFont val="Times New Roman"/>
        <charset val="134"/>
      </rPr>
      <t xml:space="preserve">      </t>
    </r>
    <r>
      <rPr>
        <sz val="11"/>
        <rFont val="宋体"/>
        <charset val="134"/>
      </rPr>
      <t>精神卫生机构</t>
    </r>
  </si>
  <si>
    <r>
      <rPr>
        <sz val="11"/>
        <rFont val="Times New Roman"/>
        <charset val="134"/>
      </rPr>
      <t xml:space="preserve">      </t>
    </r>
    <r>
      <rPr>
        <sz val="11"/>
        <rFont val="宋体"/>
        <charset val="134"/>
      </rPr>
      <t>应急救治机构</t>
    </r>
  </si>
  <si>
    <r>
      <rPr>
        <sz val="11"/>
        <rFont val="Times New Roman"/>
        <charset val="134"/>
      </rPr>
      <t xml:space="preserve">      </t>
    </r>
    <r>
      <rPr>
        <sz val="11"/>
        <rFont val="宋体"/>
        <charset val="134"/>
      </rPr>
      <t>采供血机构</t>
    </r>
  </si>
  <si>
    <r>
      <rPr>
        <sz val="11"/>
        <rFont val="Times New Roman"/>
        <charset val="134"/>
      </rPr>
      <t xml:space="preserve">      </t>
    </r>
    <r>
      <rPr>
        <sz val="11"/>
        <rFont val="宋体"/>
        <charset val="134"/>
      </rPr>
      <t>其他专业公共卫生机构</t>
    </r>
  </si>
  <si>
    <r>
      <rPr>
        <sz val="11"/>
        <rFont val="Times New Roman"/>
        <charset val="134"/>
      </rPr>
      <t xml:space="preserve">      </t>
    </r>
    <r>
      <rPr>
        <sz val="11"/>
        <rFont val="宋体"/>
        <charset val="134"/>
      </rPr>
      <t>基本公共卫生服务</t>
    </r>
  </si>
  <si>
    <r>
      <rPr>
        <sz val="11"/>
        <rFont val="Times New Roman"/>
        <charset val="134"/>
      </rPr>
      <t xml:space="preserve">      </t>
    </r>
    <r>
      <rPr>
        <sz val="11"/>
        <rFont val="宋体"/>
        <charset val="134"/>
      </rPr>
      <t>重大公共卫生专项</t>
    </r>
  </si>
  <si>
    <r>
      <rPr>
        <sz val="11"/>
        <rFont val="Times New Roman"/>
        <charset val="134"/>
      </rPr>
      <t xml:space="preserve">      </t>
    </r>
    <r>
      <rPr>
        <sz val="11"/>
        <rFont val="宋体"/>
        <charset val="134"/>
      </rPr>
      <t>突发公共卫生事件应急处理</t>
    </r>
  </si>
  <si>
    <r>
      <rPr>
        <sz val="11"/>
        <rFont val="Times New Roman"/>
        <charset val="134"/>
      </rPr>
      <t xml:space="preserve">      </t>
    </r>
    <r>
      <rPr>
        <sz val="11"/>
        <rFont val="宋体"/>
        <charset val="134"/>
      </rPr>
      <t>其他公共卫生支出</t>
    </r>
  </si>
  <si>
    <r>
      <rPr>
        <sz val="11"/>
        <rFont val="Times New Roman"/>
        <charset val="134"/>
      </rPr>
      <t xml:space="preserve">    </t>
    </r>
    <r>
      <rPr>
        <sz val="11"/>
        <rFont val="宋体"/>
        <charset val="134"/>
      </rPr>
      <t>中医药</t>
    </r>
  </si>
  <si>
    <r>
      <rPr>
        <sz val="11"/>
        <rFont val="Times New Roman"/>
        <charset val="134"/>
      </rPr>
      <t xml:space="preserve">      </t>
    </r>
    <r>
      <rPr>
        <sz val="11"/>
        <rFont val="宋体"/>
        <charset val="134"/>
      </rPr>
      <t>中医（民族医）药专项</t>
    </r>
  </si>
  <si>
    <r>
      <rPr>
        <sz val="11"/>
        <rFont val="Times New Roman"/>
        <charset val="134"/>
      </rPr>
      <t xml:space="preserve">      </t>
    </r>
    <r>
      <rPr>
        <sz val="11"/>
        <rFont val="宋体"/>
        <charset val="134"/>
      </rPr>
      <t>其他中医药支出</t>
    </r>
  </si>
  <si>
    <r>
      <rPr>
        <sz val="11"/>
        <rFont val="Times New Roman"/>
        <charset val="134"/>
      </rPr>
      <t xml:space="preserve">    </t>
    </r>
    <r>
      <rPr>
        <sz val="11"/>
        <rFont val="宋体"/>
        <charset val="134"/>
      </rPr>
      <t>计划生育事务</t>
    </r>
  </si>
  <si>
    <r>
      <rPr>
        <sz val="11"/>
        <rFont val="Times New Roman"/>
        <charset val="134"/>
      </rPr>
      <t xml:space="preserve">      </t>
    </r>
    <r>
      <rPr>
        <sz val="11"/>
        <rFont val="宋体"/>
        <charset val="134"/>
      </rPr>
      <t>计划生育机构</t>
    </r>
  </si>
  <si>
    <r>
      <rPr>
        <sz val="11"/>
        <rFont val="Times New Roman"/>
        <charset val="134"/>
      </rPr>
      <t xml:space="preserve">      </t>
    </r>
    <r>
      <rPr>
        <sz val="11"/>
        <rFont val="宋体"/>
        <charset val="134"/>
      </rPr>
      <t>计划生育服务</t>
    </r>
  </si>
  <si>
    <r>
      <rPr>
        <sz val="11"/>
        <rFont val="Times New Roman"/>
        <charset val="134"/>
      </rPr>
      <t xml:space="preserve">      </t>
    </r>
    <r>
      <rPr>
        <sz val="11"/>
        <rFont val="宋体"/>
        <charset val="134"/>
      </rPr>
      <t>其他计划生育事务支出</t>
    </r>
  </si>
  <si>
    <r>
      <rPr>
        <sz val="11"/>
        <rFont val="Times New Roman"/>
        <charset val="134"/>
      </rPr>
      <t xml:space="preserve">    </t>
    </r>
    <r>
      <rPr>
        <sz val="11"/>
        <rFont val="宋体"/>
        <charset val="134"/>
      </rPr>
      <t>食品和药品监督管理事务</t>
    </r>
  </si>
  <si>
    <r>
      <rPr>
        <sz val="11"/>
        <rFont val="Times New Roman"/>
        <charset val="134"/>
      </rPr>
      <t xml:space="preserve">      </t>
    </r>
    <r>
      <rPr>
        <sz val="11"/>
        <rFont val="宋体"/>
        <charset val="134"/>
      </rPr>
      <t>药品事务</t>
    </r>
  </si>
  <si>
    <r>
      <rPr>
        <sz val="11"/>
        <rFont val="Times New Roman"/>
        <charset val="134"/>
      </rPr>
      <t xml:space="preserve">      </t>
    </r>
    <r>
      <rPr>
        <sz val="11"/>
        <rFont val="宋体"/>
        <charset val="134"/>
      </rPr>
      <t>化妆品事务</t>
    </r>
  </si>
  <si>
    <r>
      <rPr>
        <sz val="11"/>
        <rFont val="Times New Roman"/>
        <charset val="134"/>
      </rPr>
      <t xml:space="preserve">      </t>
    </r>
    <r>
      <rPr>
        <sz val="11"/>
        <rFont val="宋体"/>
        <charset val="134"/>
      </rPr>
      <t>医疗器械事务</t>
    </r>
  </si>
  <si>
    <r>
      <rPr>
        <sz val="11"/>
        <rFont val="Times New Roman"/>
        <charset val="134"/>
      </rPr>
      <t xml:space="preserve">      </t>
    </r>
    <r>
      <rPr>
        <sz val="11"/>
        <rFont val="宋体"/>
        <charset val="134"/>
      </rPr>
      <t>食品安全事务</t>
    </r>
  </si>
  <si>
    <r>
      <rPr>
        <sz val="11"/>
        <rFont val="Times New Roman"/>
        <charset val="134"/>
      </rPr>
      <t xml:space="preserve">      </t>
    </r>
    <r>
      <rPr>
        <sz val="11"/>
        <rFont val="宋体"/>
        <charset val="134"/>
      </rPr>
      <t>其他食品和药品监督管理事务支出</t>
    </r>
  </si>
  <si>
    <r>
      <rPr>
        <sz val="11"/>
        <rFont val="Times New Roman"/>
        <charset val="134"/>
      </rPr>
      <t xml:space="preserve">    </t>
    </r>
    <r>
      <rPr>
        <sz val="11"/>
        <rFont val="宋体"/>
        <charset val="134"/>
      </rPr>
      <t>行政事业单位医疗</t>
    </r>
  </si>
  <si>
    <r>
      <rPr>
        <sz val="11"/>
        <rFont val="Times New Roman"/>
        <charset val="134"/>
      </rPr>
      <t xml:space="preserve">      </t>
    </r>
    <r>
      <rPr>
        <sz val="11"/>
        <rFont val="宋体"/>
        <charset val="134"/>
      </rPr>
      <t>行政单位医疗</t>
    </r>
  </si>
  <si>
    <r>
      <rPr>
        <sz val="11"/>
        <rFont val="Times New Roman"/>
        <charset val="134"/>
      </rPr>
      <t xml:space="preserve">      </t>
    </r>
    <r>
      <rPr>
        <sz val="11"/>
        <rFont val="宋体"/>
        <charset val="134"/>
      </rPr>
      <t>事业单位医疗</t>
    </r>
  </si>
  <si>
    <r>
      <rPr>
        <sz val="11"/>
        <rFont val="Times New Roman"/>
        <charset val="134"/>
      </rPr>
      <t xml:space="preserve">      </t>
    </r>
    <r>
      <rPr>
        <sz val="11"/>
        <rFont val="宋体"/>
        <charset val="134"/>
      </rPr>
      <t>公务员医疗补助</t>
    </r>
  </si>
  <si>
    <r>
      <rPr>
        <sz val="11"/>
        <rFont val="Times New Roman"/>
        <charset val="134"/>
      </rPr>
      <t xml:space="preserve">      </t>
    </r>
    <r>
      <rPr>
        <sz val="11"/>
        <rFont val="宋体"/>
        <charset val="134"/>
      </rPr>
      <t>其他行政事业单位医疗支出</t>
    </r>
  </si>
  <si>
    <r>
      <rPr>
        <sz val="11"/>
        <rFont val="Times New Roman"/>
        <charset val="134"/>
      </rPr>
      <t xml:space="preserve">    </t>
    </r>
    <r>
      <rPr>
        <sz val="11"/>
        <rFont val="宋体"/>
        <charset val="134"/>
      </rPr>
      <t>财政对基本医疗保险基金的补助</t>
    </r>
  </si>
  <si>
    <r>
      <rPr>
        <sz val="11"/>
        <rFont val="Times New Roman"/>
        <charset val="134"/>
      </rPr>
      <t xml:space="preserve">      </t>
    </r>
    <r>
      <rPr>
        <sz val="11"/>
        <rFont val="宋体"/>
        <charset val="134"/>
      </rPr>
      <t>财政对职工基本医疗保险基金的补助</t>
    </r>
  </si>
  <si>
    <r>
      <rPr>
        <sz val="11"/>
        <rFont val="Times New Roman"/>
        <charset val="134"/>
      </rPr>
      <t xml:space="preserve">      </t>
    </r>
    <r>
      <rPr>
        <sz val="11"/>
        <rFont val="宋体"/>
        <charset val="134"/>
      </rPr>
      <t>财政对城乡居民基本医疗保险基金的补助</t>
    </r>
  </si>
  <si>
    <r>
      <rPr>
        <sz val="11"/>
        <rFont val="Times New Roman"/>
        <charset val="134"/>
      </rPr>
      <t xml:space="preserve">      </t>
    </r>
    <r>
      <rPr>
        <sz val="11"/>
        <rFont val="宋体"/>
        <charset val="134"/>
      </rPr>
      <t>财政对新型农村合作医疗基金的补助</t>
    </r>
  </si>
  <si>
    <r>
      <rPr>
        <sz val="11"/>
        <rFont val="Times New Roman"/>
        <charset val="134"/>
      </rPr>
      <t xml:space="preserve">      </t>
    </r>
    <r>
      <rPr>
        <sz val="11"/>
        <rFont val="宋体"/>
        <charset val="134"/>
      </rPr>
      <t>财政对城镇居民基本医疗保险基金的补助</t>
    </r>
  </si>
  <si>
    <r>
      <rPr>
        <sz val="11"/>
        <rFont val="Times New Roman"/>
        <charset val="134"/>
      </rPr>
      <t xml:space="preserve">      </t>
    </r>
    <r>
      <rPr>
        <sz val="11"/>
        <rFont val="宋体"/>
        <charset val="134"/>
      </rPr>
      <t>财政对其他基本医疗保险基金的补助</t>
    </r>
  </si>
  <si>
    <r>
      <rPr>
        <sz val="11"/>
        <rFont val="Times New Roman"/>
        <charset val="134"/>
      </rPr>
      <t xml:space="preserve">    </t>
    </r>
    <r>
      <rPr>
        <sz val="11"/>
        <rFont val="宋体"/>
        <charset val="134"/>
      </rPr>
      <t>医疗救助</t>
    </r>
  </si>
  <si>
    <r>
      <rPr>
        <sz val="11"/>
        <rFont val="Times New Roman"/>
        <charset val="134"/>
      </rPr>
      <t xml:space="preserve">      </t>
    </r>
    <r>
      <rPr>
        <sz val="11"/>
        <rFont val="宋体"/>
        <charset val="134"/>
      </rPr>
      <t>城乡医疗救助</t>
    </r>
  </si>
  <si>
    <r>
      <rPr>
        <sz val="11"/>
        <rFont val="Times New Roman"/>
        <charset val="134"/>
      </rPr>
      <t xml:space="preserve">      </t>
    </r>
    <r>
      <rPr>
        <sz val="11"/>
        <rFont val="宋体"/>
        <charset val="134"/>
      </rPr>
      <t>疾病应急救助</t>
    </r>
  </si>
  <si>
    <r>
      <rPr>
        <sz val="11"/>
        <rFont val="Times New Roman"/>
        <charset val="134"/>
      </rPr>
      <t xml:space="preserve">      </t>
    </r>
    <r>
      <rPr>
        <sz val="11"/>
        <rFont val="宋体"/>
        <charset val="134"/>
      </rPr>
      <t>其他医疗救助支出</t>
    </r>
  </si>
  <si>
    <r>
      <rPr>
        <sz val="11"/>
        <rFont val="Times New Roman"/>
        <charset val="134"/>
      </rPr>
      <t xml:space="preserve">    </t>
    </r>
    <r>
      <rPr>
        <sz val="11"/>
        <rFont val="宋体"/>
        <charset val="134"/>
      </rPr>
      <t>优抚对象医疗</t>
    </r>
  </si>
  <si>
    <r>
      <rPr>
        <sz val="11"/>
        <rFont val="Times New Roman"/>
        <charset val="134"/>
      </rPr>
      <t xml:space="preserve">      </t>
    </r>
    <r>
      <rPr>
        <sz val="11"/>
        <rFont val="宋体"/>
        <charset val="134"/>
      </rPr>
      <t>优抚对象医疗补助</t>
    </r>
  </si>
  <si>
    <r>
      <rPr>
        <sz val="11"/>
        <rFont val="Times New Roman"/>
        <charset val="134"/>
      </rPr>
      <t xml:space="preserve">      </t>
    </r>
    <r>
      <rPr>
        <sz val="11"/>
        <rFont val="宋体"/>
        <charset val="134"/>
      </rPr>
      <t>其他优抚对象医疗支出</t>
    </r>
  </si>
  <si>
    <r>
      <rPr>
        <sz val="11"/>
        <rFont val="Times New Roman"/>
        <charset val="134"/>
      </rPr>
      <t xml:space="preserve">    </t>
    </r>
    <r>
      <rPr>
        <sz val="11"/>
        <rFont val="宋体"/>
        <charset val="134"/>
      </rPr>
      <t>其他医疗卫生与计划生育支出</t>
    </r>
  </si>
  <si>
    <r>
      <rPr>
        <sz val="11"/>
        <rFont val="宋体"/>
        <charset val="134"/>
      </rPr>
      <t>十、节能环保支出</t>
    </r>
  </si>
  <si>
    <r>
      <rPr>
        <sz val="11"/>
        <rFont val="Times New Roman"/>
        <charset val="134"/>
      </rPr>
      <t xml:space="preserve">    </t>
    </r>
    <r>
      <rPr>
        <sz val="11"/>
        <rFont val="宋体"/>
        <charset val="134"/>
      </rPr>
      <t>环境保护管理事务</t>
    </r>
  </si>
  <si>
    <r>
      <rPr>
        <sz val="11"/>
        <rFont val="Times New Roman"/>
        <charset val="134"/>
      </rPr>
      <t xml:space="preserve">      </t>
    </r>
    <r>
      <rPr>
        <sz val="11"/>
        <rFont val="宋体"/>
        <charset val="134"/>
      </rPr>
      <t>环境保护宣传</t>
    </r>
  </si>
  <si>
    <r>
      <rPr>
        <sz val="11"/>
        <rFont val="Times New Roman"/>
        <charset val="134"/>
      </rPr>
      <t xml:space="preserve">      </t>
    </r>
    <r>
      <rPr>
        <sz val="11"/>
        <rFont val="宋体"/>
        <charset val="134"/>
      </rPr>
      <t>环境保护法规、规划及标准</t>
    </r>
  </si>
  <si>
    <r>
      <rPr>
        <sz val="11"/>
        <rFont val="Times New Roman"/>
        <charset val="134"/>
      </rPr>
      <t xml:space="preserve">      </t>
    </r>
    <r>
      <rPr>
        <sz val="11"/>
        <rFont val="宋体"/>
        <charset val="134"/>
      </rPr>
      <t>环境国际合作及履约</t>
    </r>
  </si>
  <si>
    <r>
      <rPr>
        <sz val="11"/>
        <rFont val="Times New Roman"/>
        <charset val="134"/>
      </rPr>
      <t xml:space="preserve">      </t>
    </r>
    <r>
      <rPr>
        <sz val="11"/>
        <rFont val="宋体"/>
        <charset val="134"/>
      </rPr>
      <t>环境保护行政许可</t>
    </r>
  </si>
  <si>
    <r>
      <rPr>
        <sz val="11"/>
        <rFont val="Times New Roman"/>
        <charset val="134"/>
      </rPr>
      <t xml:space="preserve">      </t>
    </r>
    <r>
      <rPr>
        <sz val="11"/>
        <rFont val="宋体"/>
        <charset val="134"/>
      </rPr>
      <t>其他环境保护管理事务支出</t>
    </r>
  </si>
  <si>
    <r>
      <rPr>
        <sz val="11"/>
        <rFont val="Times New Roman"/>
        <charset val="134"/>
      </rPr>
      <t xml:space="preserve">    </t>
    </r>
    <r>
      <rPr>
        <sz val="11"/>
        <rFont val="宋体"/>
        <charset val="134"/>
      </rPr>
      <t>环境监测与监察</t>
    </r>
  </si>
  <si>
    <r>
      <rPr>
        <sz val="11"/>
        <rFont val="Times New Roman"/>
        <charset val="134"/>
      </rPr>
      <t xml:space="preserve">      </t>
    </r>
    <r>
      <rPr>
        <sz val="11"/>
        <rFont val="宋体"/>
        <charset val="134"/>
      </rPr>
      <t>建设项目环评审查与监督</t>
    </r>
  </si>
  <si>
    <r>
      <rPr>
        <sz val="11"/>
        <rFont val="Times New Roman"/>
        <charset val="134"/>
      </rPr>
      <t xml:space="preserve">      </t>
    </r>
    <r>
      <rPr>
        <sz val="11"/>
        <rFont val="宋体"/>
        <charset val="134"/>
      </rPr>
      <t>核与辐射安全监督</t>
    </r>
  </si>
  <si>
    <r>
      <rPr>
        <sz val="11"/>
        <rFont val="Times New Roman"/>
        <charset val="134"/>
      </rPr>
      <t xml:space="preserve">      </t>
    </r>
    <r>
      <rPr>
        <sz val="11"/>
        <rFont val="宋体"/>
        <charset val="134"/>
      </rPr>
      <t>其他环境监测与监察支出</t>
    </r>
  </si>
  <si>
    <r>
      <rPr>
        <sz val="11"/>
        <rFont val="Times New Roman"/>
        <charset val="134"/>
      </rPr>
      <t xml:space="preserve">    </t>
    </r>
    <r>
      <rPr>
        <sz val="11"/>
        <rFont val="宋体"/>
        <charset val="134"/>
      </rPr>
      <t>污染防治</t>
    </r>
  </si>
  <si>
    <r>
      <rPr>
        <sz val="11"/>
        <rFont val="Times New Roman"/>
        <charset val="134"/>
      </rPr>
      <t xml:space="preserve">      </t>
    </r>
    <r>
      <rPr>
        <sz val="11"/>
        <rFont val="宋体"/>
        <charset val="134"/>
      </rPr>
      <t>大气</t>
    </r>
  </si>
  <si>
    <r>
      <rPr>
        <sz val="11"/>
        <rFont val="Times New Roman"/>
        <charset val="134"/>
      </rPr>
      <t xml:space="preserve">      </t>
    </r>
    <r>
      <rPr>
        <sz val="11"/>
        <rFont val="宋体"/>
        <charset val="134"/>
      </rPr>
      <t>水体</t>
    </r>
  </si>
  <si>
    <r>
      <rPr>
        <sz val="11"/>
        <rFont val="Times New Roman"/>
        <charset val="134"/>
      </rPr>
      <t xml:space="preserve">      </t>
    </r>
    <r>
      <rPr>
        <sz val="11"/>
        <rFont val="宋体"/>
        <charset val="134"/>
      </rPr>
      <t>噪声</t>
    </r>
  </si>
  <si>
    <r>
      <rPr>
        <sz val="11"/>
        <rFont val="Times New Roman"/>
        <charset val="134"/>
      </rPr>
      <t xml:space="preserve">      </t>
    </r>
    <r>
      <rPr>
        <sz val="11"/>
        <rFont val="宋体"/>
        <charset val="134"/>
      </rPr>
      <t>固体废弃物与化学品</t>
    </r>
  </si>
  <si>
    <r>
      <rPr>
        <sz val="11"/>
        <rFont val="Times New Roman"/>
        <charset val="134"/>
      </rPr>
      <t xml:space="preserve">      </t>
    </r>
    <r>
      <rPr>
        <sz val="11"/>
        <rFont val="宋体"/>
        <charset val="134"/>
      </rPr>
      <t>放射源和放射性废物监管</t>
    </r>
  </si>
  <si>
    <r>
      <rPr>
        <sz val="11"/>
        <rFont val="Times New Roman"/>
        <charset val="134"/>
      </rPr>
      <t xml:space="preserve">      </t>
    </r>
    <r>
      <rPr>
        <sz val="11"/>
        <rFont val="宋体"/>
        <charset val="134"/>
      </rPr>
      <t>辐射</t>
    </r>
  </si>
  <si>
    <r>
      <rPr>
        <sz val="11"/>
        <rFont val="Times New Roman"/>
        <charset val="134"/>
      </rPr>
      <t xml:space="preserve">      </t>
    </r>
    <r>
      <rPr>
        <sz val="11"/>
        <rFont val="宋体"/>
        <charset val="134"/>
      </rPr>
      <t>其他污染防治支出</t>
    </r>
  </si>
  <si>
    <r>
      <rPr>
        <sz val="11"/>
        <rFont val="Times New Roman"/>
        <charset val="134"/>
      </rPr>
      <t xml:space="preserve">    </t>
    </r>
    <r>
      <rPr>
        <sz val="11"/>
        <rFont val="宋体"/>
        <charset val="134"/>
      </rPr>
      <t>自然生态保护</t>
    </r>
  </si>
  <si>
    <r>
      <rPr>
        <sz val="11"/>
        <rFont val="Times New Roman"/>
        <charset val="134"/>
      </rPr>
      <t xml:space="preserve">      </t>
    </r>
    <r>
      <rPr>
        <sz val="11"/>
        <rFont val="宋体"/>
        <charset val="134"/>
      </rPr>
      <t>生态保护</t>
    </r>
  </si>
  <si>
    <r>
      <rPr>
        <sz val="11"/>
        <rFont val="Times New Roman"/>
        <charset val="134"/>
      </rPr>
      <t xml:space="preserve">      </t>
    </r>
    <r>
      <rPr>
        <sz val="11"/>
        <rFont val="宋体"/>
        <charset val="134"/>
      </rPr>
      <t>农村环境保护</t>
    </r>
  </si>
  <si>
    <r>
      <rPr>
        <sz val="11"/>
        <rFont val="Times New Roman"/>
        <charset val="134"/>
      </rPr>
      <t xml:space="preserve">      </t>
    </r>
    <r>
      <rPr>
        <sz val="11"/>
        <rFont val="宋体"/>
        <charset val="134"/>
      </rPr>
      <t>自然保护区</t>
    </r>
  </si>
  <si>
    <r>
      <rPr>
        <sz val="11"/>
        <rFont val="Times New Roman"/>
        <charset val="134"/>
      </rPr>
      <t xml:space="preserve">      </t>
    </r>
    <r>
      <rPr>
        <sz val="11"/>
        <rFont val="宋体"/>
        <charset val="134"/>
      </rPr>
      <t>生物及物种资源保护</t>
    </r>
  </si>
  <si>
    <r>
      <rPr>
        <sz val="11"/>
        <rFont val="Times New Roman"/>
        <charset val="134"/>
      </rPr>
      <t xml:space="preserve">      </t>
    </r>
    <r>
      <rPr>
        <sz val="11"/>
        <rFont val="宋体"/>
        <charset val="134"/>
      </rPr>
      <t>其他自然生态保护支出</t>
    </r>
  </si>
  <si>
    <r>
      <rPr>
        <sz val="11"/>
        <rFont val="Times New Roman"/>
        <charset val="134"/>
      </rPr>
      <t xml:space="preserve">    </t>
    </r>
    <r>
      <rPr>
        <sz val="11"/>
        <rFont val="宋体"/>
        <charset val="134"/>
      </rPr>
      <t>天然林保护</t>
    </r>
  </si>
  <si>
    <r>
      <rPr>
        <sz val="11"/>
        <rFont val="Times New Roman"/>
        <charset val="134"/>
      </rPr>
      <t xml:space="preserve">      </t>
    </r>
    <r>
      <rPr>
        <sz val="11"/>
        <rFont val="宋体"/>
        <charset val="134"/>
      </rPr>
      <t>森林管护</t>
    </r>
  </si>
  <si>
    <r>
      <rPr>
        <sz val="11"/>
        <rFont val="Times New Roman"/>
        <charset val="134"/>
      </rPr>
      <t xml:space="preserve">      </t>
    </r>
    <r>
      <rPr>
        <sz val="11"/>
        <rFont val="宋体"/>
        <charset val="134"/>
      </rPr>
      <t>社会保险补助</t>
    </r>
  </si>
  <si>
    <r>
      <rPr>
        <sz val="11"/>
        <rFont val="Times New Roman"/>
        <charset val="134"/>
      </rPr>
      <t xml:space="preserve">      </t>
    </r>
    <r>
      <rPr>
        <sz val="11"/>
        <rFont val="宋体"/>
        <charset val="134"/>
      </rPr>
      <t>政策性社会性支出补助</t>
    </r>
  </si>
  <si>
    <r>
      <rPr>
        <sz val="11"/>
        <rFont val="Times New Roman"/>
        <charset val="134"/>
      </rPr>
      <t xml:space="preserve">      </t>
    </r>
    <r>
      <rPr>
        <sz val="11"/>
        <rFont val="宋体"/>
        <charset val="134"/>
      </rPr>
      <t>天然林保护工程建设</t>
    </r>
  </si>
  <si>
    <r>
      <rPr>
        <sz val="11"/>
        <rFont val="Times New Roman"/>
        <charset val="134"/>
      </rPr>
      <t xml:space="preserve">      </t>
    </r>
    <r>
      <rPr>
        <sz val="11"/>
        <rFont val="宋体"/>
        <charset val="134"/>
      </rPr>
      <t>停伐补助</t>
    </r>
  </si>
  <si>
    <r>
      <rPr>
        <sz val="11"/>
        <rFont val="Times New Roman"/>
        <charset val="134"/>
      </rPr>
      <t xml:space="preserve">      </t>
    </r>
    <r>
      <rPr>
        <sz val="11"/>
        <rFont val="宋体"/>
        <charset val="134"/>
      </rPr>
      <t>其他天然林保护支出</t>
    </r>
  </si>
  <si>
    <r>
      <rPr>
        <sz val="11"/>
        <rFont val="Times New Roman"/>
        <charset val="134"/>
      </rPr>
      <t xml:space="preserve">    </t>
    </r>
    <r>
      <rPr>
        <sz val="11"/>
        <rFont val="宋体"/>
        <charset val="134"/>
      </rPr>
      <t>退耕还林</t>
    </r>
  </si>
  <si>
    <r>
      <rPr>
        <sz val="11"/>
        <rFont val="Times New Roman"/>
        <charset val="134"/>
      </rPr>
      <t xml:space="preserve">      </t>
    </r>
    <r>
      <rPr>
        <sz val="11"/>
        <rFont val="宋体"/>
        <charset val="134"/>
      </rPr>
      <t>退耕现金</t>
    </r>
  </si>
  <si>
    <r>
      <rPr>
        <sz val="11"/>
        <rFont val="Times New Roman"/>
        <charset val="134"/>
      </rPr>
      <t xml:space="preserve">      </t>
    </r>
    <r>
      <rPr>
        <sz val="11"/>
        <rFont val="宋体"/>
        <charset val="134"/>
      </rPr>
      <t>退耕还林粮食折现补贴</t>
    </r>
  </si>
  <si>
    <r>
      <rPr>
        <sz val="11"/>
        <rFont val="Times New Roman"/>
        <charset val="134"/>
      </rPr>
      <t xml:space="preserve">      </t>
    </r>
    <r>
      <rPr>
        <sz val="11"/>
        <rFont val="宋体"/>
        <charset val="134"/>
      </rPr>
      <t>退耕还林粮食费用补贴</t>
    </r>
  </si>
  <si>
    <r>
      <rPr>
        <sz val="11"/>
        <rFont val="Times New Roman"/>
        <charset val="134"/>
      </rPr>
      <t xml:space="preserve">      </t>
    </r>
    <r>
      <rPr>
        <sz val="11"/>
        <rFont val="宋体"/>
        <charset val="134"/>
      </rPr>
      <t>退耕还林工程建设</t>
    </r>
  </si>
  <si>
    <r>
      <rPr>
        <sz val="11"/>
        <rFont val="Times New Roman"/>
        <charset val="134"/>
      </rPr>
      <t xml:space="preserve">      </t>
    </r>
    <r>
      <rPr>
        <sz val="11"/>
        <rFont val="宋体"/>
        <charset val="134"/>
      </rPr>
      <t>其他退耕还林支出</t>
    </r>
  </si>
  <si>
    <r>
      <rPr>
        <sz val="11"/>
        <rFont val="Times New Roman"/>
        <charset val="134"/>
      </rPr>
      <t xml:space="preserve">    </t>
    </r>
    <r>
      <rPr>
        <sz val="11"/>
        <rFont val="宋体"/>
        <charset val="134"/>
      </rPr>
      <t>风沙荒漠治理</t>
    </r>
  </si>
  <si>
    <r>
      <rPr>
        <sz val="11"/>
        <rFont val="Times New Roman"/>
        <charset val="134"/>
      </rPr>
      <t xml:space="preserve">      </t>
    </r>
    <r>
      <rPr>
        <sz val="11"/>
        <rFont val="宋体"/>
        <charset val="134"/>
      </rPr>
      <t>京津风沙源治理工程建设</t>
    </r>
  </si>
  <si>
    <r>
      <rPr>
        <sz val="11"/>
        <rFont val="Times New Roman"/>
        <charset val="134"/>
      </rPr>
      <t xml:space="preserve">      </t>
    </r>
    <r>
      <rPr>
        <sz val="11"/>
        <rFont val="宋体"/>
        <charset val="134"/>
      </rPr>
      <t>其他风沙荒漠治理支出</t>
    </r>
  </si>
  <si>
    <r>
      <rPr>
        <sz val="11"/>
        <rFont val="Times New Roman"/>
        <charset val="134"/>
      </rPr>
      <t xml:space="preserve">    </t>
    </r>
    <r>
      <rPr>
        <sz val="11"/>
        <rFont val="宋体"/>
        <charset val="134"/>
      </rPr>
      <t>退牧还草</t>
    </r>
  </si>
  <si>
    <r>
      <rPr>
        <sz val="11"/>
        <rFont val="Times New Roman"/>
        <charset val="134"/>
      </rPr>
      <t xml:space="preserve">      </t>
    </r>
    <r>
      <rPr>
        <sz val="11"/>
        <rFont val="宋体"/>
        <charset val="134"/>
      </rPr>
      <t>退牧还草工程建设</t>
    </r>
  </si>
  <si>
    <r>
      <rPr>
        <sz val="11"/>
        <rFont val="Times New Roman"/>
        <charset val="134"/>
      </rPr>
      <t xml:space="preserve">      </t>
    </r>
    <r>
      <rPr>
        <sz val="11"/>
        <rFont val="宋体"/>
        <charset val="134"/>
      </rPr>
      <t>其他退牧还草支出</t>
    </r>
  </si>
  <si>
    <r>
      <rPr>
        <sz val="11"/>
        <rFont val="Times New Roman"/>
        <charset val="134"/>
      </rPr>
      <t xml:space="preserve">    </t>
    </r>
    <r>
      <rPr>
        <sz val="11"/>
        <rFont val="宋体"/>
        <charset val="134"/>
      </rPr>
      <t>已垦草原退耕还草</t>
    </r>
  </si>
  <si>
    <r>
      <rPr>
        <sz val="11"/>
        <rFont val="Times New Roman"/>
        <charset val="134"/>
      </rPr>
      <t xml:space="preserve">    </t>
    </r>
    <r>
      <rPr>
        <sz val="11"/>
        <rFont val="宋体"/>
        <charset val="134"/>
      </rPr>
      <t>能源节约利用</t>
    </r>
  </si>
  <si>
    <r>
      <rPr>
        <sz val="11"/>
        <rFont val="Times New Roman"/>
        <charset val="134"/>
      </rPr>
      <t xml:space="preserve">    </t>
    </r>
    <r>
      <rPr>
        <sz val="11"/>
        <rFont val="宋体"/>
        <charset val="134"/>
      </rPr>
      <t>污染减排</t>
    </r>
  </si>
  <si>
    <r>
      <rPr>
        <sz val="11"/>
        <rFont val="Times New Roman"/>
        <charset val="134"/>
      </rPr>
      <t xml:space="preserve">      </t>
    </r>
    <r>
      <rPr>
        <sz val="11"/>
        <rFont val="宋体"/>
        <charset val="134"/>
      </rPr>
      <t>环境监测与信息</t>
    </r>
  </si>
  <si>
    <r>
      <rPr>
        <sz val="11"/>
        <rFont val="Times New Roman"/>
        <charset val="134"/>
      </rPr>
      <t xml:space="preserve">      </t>
    </r>
    <r>
      <rPr>
        <sz val="11"/>
        <rFont val="宋体"/>
        <charset val="134"/>
      </rPr>
      <t>环境执法监察</t>
    </r>
  </si>
  <si>
    <r>
      <rPr>
        <sz val="11"/>
        <rFont val="Times New Roman"/>
        <charset val="134"/>
      </rPr>
      <t xml:space="preserve">      </t>
    </r>
    <r>
      <rPr>
        <sz val="11"/>
        <rFont val="宋体"/>
        <charset val="134"/>
      </rPr>
      <t>减排专项支出</t>
    </r>
  </si>
  <si>
    <r>
      <rPr>
        <sz val="11"/>
        <rFont val="Times New Roman"/>
        <charset val="134"/>
      </rPr>
      <t xml:space="preserve">      </t>
    </r>
    <r>
      <rPr>
        <sz val="11"/>
        <rFont val="宋体"/>
        <charset val="134"/>
      </rPr>
      <t>清洁生产专项支出</t>
    </r>
  </si>
  <si>
    <r>
      <rPr>
        <sz val="11"/>
        <rFont val="Times New Roman"/>
        <charset val="134"/>
      </rPr>
      <t xml:space="preserve">      </t>
    </r>
    <r>
      <rPr>
        <sz val="11"/>
        <rFont val="宋体"/>
        <charset val="134"/>
      </rPr>
      <t>其他污染减排支出</t>
    </r>
  </si>
  <si>
    <r>
      <rPr>
        <sz val="11"/>
        <rFont val="Times New Roman"/>
        <charset val="134"/>
      </rPr>
      <t xml:space="preserve">    </t>
    </r>
    <r>
      <rPr>
        <sz val="11"/>
        <rFont val="宋体"/>
        <charset val="134"/>
      </rPr>
      <t>可再生能源</t>
    </r>
  </si>
  <si>
    <r>
      <rPr>
        <sz val="11"/>
        <rFont val="Times New Roman"/>
        <charset val="134"/>
      </rPr>
      <t xml:space="preserve">    </t>
    </r>
    <r>
      <rPr>
        <sz val="11"/>
        <rFont val="宋体"/>
        <charset val="134"/>
      </rPr>
      <t>循环经济</t>
    </r>
  </si>
  <si>
    <r>
      <rPr>
        <sz val="11"/>
        <rFont val="Times New Roman"/>
        <charset val="134"/>
      </rPr>
      <t xml:space="preserve">    </t>
    </r>
    <r>
      <rPr>
        <sz val="11"/>
        <rFont val="宋体"/>
        <charset val="134"/>
      </rPr>
      <t>能源管理事务</t>
    </r>
  </si>
  <si>
    <r>
      <rPr>
        <sz val="11"/>
        <rFont val="Times New Roman"/>
        <charset val="134"/>
      </rPr>
      <t xml:space="preserve">      </t>
    </r>
    <r>
      <rPr>
        <sz val="11"/>
        <rFont val="宋体"/>
        <charset val="134"/>
      </rPr>
      <t>能源预测预警</t>
    </r>
  </si>
  <si>
    <r>
      <rPr>
        <sz val="11"/>
        <rFont val="Times New Roman"/>
        <charset val="134"/>
      </rPr>
      <t xml:space="preserve">      </t>
    </r>
    <r>
      <rPr>
        <sz val="11"/>
        <rFont val="宋体"/>
        <charset val="134"/>
      </rPr>
      <t>能源战略规划与实施</t>
    </r>
  </si>
  <si>
    <r>
      <rPr>
        <sz val="11"/>
        <rFont val="Times New Roman"/>
        <charset val="134"/>
      </rPr>
      <t xml:space="preserve">      </t>
    </r>
    <r>
      <rPr>
        <sz val="11"/>
        <rFont val="宋体"/>
        <charset val="134"/>
      </rPr>
      <t>能源科技装备</t>
    </r>
  </si>
  <si>
    <r>
      <rPr>
        <sz val="11"/>
        <rFont val="Times New Roman"/>
        <charset val="134"/>
      </rPr>
      <t xml:space="preserve">      </t>
    </r>
    <r>
      <rPr>
        <sz val="11"/>
        <rFont val="宋体"/>
        <charset val="134"/>
      </rPr>
      <t>能源行业管理</t>
    </r>
  </si>
  <si>
    <r>
      <rPr>
        <sz val="11"/>
        <rFont val="Times New Roman"/>
        <charset val="134"/>
      </rPr>
      <t xml:space="preserve">      </t>
    </r>
    <r>
      <rPr>
        <sz val="11"/>
        <rFont val="宋体"/>
        <charset val="134"/>
      </rPr>
      <t>能源管理</t>
    </r>
  </si>
  <si>
    <r>
      <rPr>
        <sz val="11"/>
        <rFont val="Times New Roman"/>
        <charset val="134"/>
      </rPr>
      <t xml:space="preserve">      </t>
    </r>
    <r>
      <rPr>
        <sz val="11"/>
        <rFont val="宋体"/>
        <charset val="134"/>
      </rPr>
      <t>石油储备发展管理</t>
    </r>
  </si>
  <si>
    <r>
      <rPr>
        <sz val="11"/>
        <rFont val="Times New Roman"/>
        <charset val="134"/>
      </rPr>
      <t xml:space="preserve">      </t>
    </r>
    <r>
      <rPr>
        <sz val="11"/>
        <rFont val="宋体"/>
        <charset val="134"/>
      </rPr>
      <t>能源调查</t>
    </r>
  </si>
  <si>
    <r>
      <rPr>
        <sz val="11"/>
        <rFont val="Times New Roman"/>
        <charset val="134"/>
      </rPr>
      <t xml:space="preserve">      </t>
    </r>
    <r>
      <rPr>
        <sz val="11"/>
        <rFont val="宋体"/>
        <charset val="134"/>
      </rPr>
      <t>农村电网建设</t>
    </r>
  </si>
  <si>
    <r>
      <rPr>
        <sz val="11"/>
        <rFont val="Times New Roman"/>
        <charset val="134"/>
      </rPr>
      <t xml:space="preserve">      </t>
    </r>
    <r>
      <rPr>
        <sz val="11"/>
        <rFont val="宋体"/>
        <charset val="134"/>
      </rPr>
      <t>其他能源管理事务支出</t>
    </r>
  </si>
  <si>
    <r>
      <rPr>
        <sz val="11"/>
        <rFont val="Times New Roman"/>
        <charset val="134"/>
      </rPr>
      <t xml:space="preserve">    </t>
    </r>
    <r>
      <rPr>
        <sz val="11"/>
        <rFont val="宋体"/>
        <charset val="134"/>
      </rPr>
      <t>其他节能环保支出</t>
    </r>
  </si>
  <si>
    <r>
      <rPr>
        <sz val="11"/>
        <rFont val="宋体"/>
        <charset val="134"/>
      </rPr>
      <t>十一、城乡社区支出</t>
    </r>
  </si>
  <si>
    <r>
      <rPr>
        <sz val="11"/>
        <rFont val="Times New Roman"/>
        <charset val="134"/>
      </rPr>
      <t xml:space="preserve">    </t>
    </r>
    <r>
      <rPr>
        <sz val="11"/>
        <rFont val="宋体"/>
        <charset val="134"/>
      </rPr>
      <t>城乡社区管理事务</t>
    </r>
  </si>
  <si>
    <r>
      <rPr>
        <sz val="11"/>
        <rFont val="Times New Roman"/>
        <charset val="134"/>
      </rPr>
      <t xml:space="preserve">      </t>
    </r>
    <r>
      <rPr>
        <sz val="11"/>
        <rFont val="宋体"/>
        <charset val="134"/>
      </rPr>
      <t>城管执法</t>
    </r>
  </si>
  <si>
    <r>
      <rPr>
        <sz val="11"/>
        <rFont val="Times New Roman"/>
        <charset val="134"/>
      </rPr>
      <t xml:space="preserve">      </t>
    </r>
    <r>
      <rPr>
        <sz val="11"/>
        <rFont val="宋体"/>
        <charset val="134"/>
      </rPr>
      <t>工程建设标准规范编制与监管</t>
    </r>
  </si>
  <si>
    <r>
      <rPr>
        <sz val="11"/>
        <rFont val="Times New Roman"/>
        <charset val="134"/>
      </rPr>
      <t xml:space="preserve">      </t>
    </r>
    <r>
      <rPr>
        <sz val="11"/>
        <rFont val="宋体"/>
        <charset val="134"/>
      </rPr>
      <t>工程建设管理</t>
    </r>
  </si>
  <si>
    <r>
      <rPr>
        <sz val="11"/>
        <rFont val="Times New Roman"/>
        <charset val="134"/>
      </rPr>
      <t xml:space="preserve">      </t>
    </r>
    <r>
      <rPr>
        <sz val="11"/>
        <rFont val="宋体"/>
        <charset val="134"/>
      </rPr>
      <t>市政公用行业市场监管</t>
    </r>
  </si>
  <si>
    <r>
      <rPr>
        <sz val="11"/>
        <rFont val="Times New Roman"/>
        <charset val="134"/>
      </rPr>
      <t xml:space="preserve">      </t>
    </r>
    <r>
      <rPr>
        <sz val="11"/>
        <rFont val="宋体"/>
        <charset val="134"/>
      </rPr>
      <t>国家重点风景区规划与保护</t>
    </r>
  </si>
  <si>
    <r>
      <rPr>
        <sz val="11"/>
        <rFont val="Times New Roman"/>
        <charset val="134"/>
      </rPr>
      <t xml:space="preserve">      </t>
    </r>
    <r>
      <rPr>
        <sz val="11"/>
        <rFont val="宋体"/>
        <charset val="134"/>
      </rPr>
      <t>住宅建设与房地产市场监管</t>
    </r>
  </si>
  <si>
    <r>
      <rPr>
        <sz val="11"/>
        <rFont val="Times New Roman"/>
        <charset val="134"/>
      </rPr>
      <t xml:space="preserve">      </t>
    </r>
    <r>
      <rPr>
        <sz val="11"/>
        <rFont val="宋体"/>
        <charset val="134"/>
      </rPr>
      <t>执业资格注册、资质审查</t>
    </r>
  </si>
  <si>
    <r>
      <rPr>
        <sz val="11"/>
        <rFont val="Times New Roman"/>
        <charset val="134"/>
      </rPr>
      <t xml:space="preserve">      </t>
    </r>
    <r>
      <rPr>
        <sz val="11"/>
        <rFont val="宋体"/>
        <charset val="134"/>
      </rPr>
      <t>其他城乡社区管理事务支出</t>
    </r>
  </si>
  <si>
    <r>
      <rPr>
        <sz val="11"/>
        <rFont val="Times New Roman"/>
        <charset val="134"/>
      </rPr>
      <t xml:space="preserve">    </t>
    </r>
    <r>
      <rPr>
        <sz val="11"/>
        <rFont val="宋体"/>
        <charset val="134"/>
      </rPr>
      <t>城乡社区规划与管理</t>
    </r>
  </si>
  <si>
    <r>
      <rPr>
        <sz val="11"/>
        <rFont val="Times New Roman"/>
        <charset val="134"/>
      </rPr>
      <t xml:space="preserve">    </t>
    </r>
    <r>
      <rPr>
        <sz val="11"/>
        <rFont val="宋体"/>
        <charset val="134"/>
      </rPr>
      <t>城乡社区公共设施</t>
    </r>
  </si>
  <si>
    <r>
      <rPr>
        <sz val="11"/>
        <rFont val="Times New Roman"/>
        <charset val="134"/>
      </rPr>
      <t xml:space="preserve">      </t>
    </r>
    <r>
      <rPr>
        <sz val="11"/>
        <rFont val="宋体"/>
        <charset val="134"/>
      </rPr>
      <t>小城镇基础设施建设</t>
    </r>
  </si>
  <si>
    <r>
      <rPr>
        <sz val="11"/>
        <rFont val="Times New Roman"/>
        <charset val="134"/>
      </rPr>
      <t xml:space="preserve">      </t>
    </r>
    <r>
      <rPr>
        <sz val="11"/>
        <rFont val="宋体"/>
        <charset val="134"/>
      </rPr>
      <t>其他城乡社区公共设施支出</t>
    </r>
  </si>
  <si>
    <r>
      <rPr>
        <sz val="11"/>
        <rFont val="Times New Roman"/>
        <charset val="134"/>
      </rPr>
      <t xml:space="preserve">    </t>
    </r>
    <r>
      <rPr>
        <sz val="11"/>
        <rFont val="宋体"/>
        <charset val="134"/>
      </rPr>
      <t>城乡社区环境卫生</t>
    </r>
  </si>
  <si>
    <r>
      <rPr>
        <sz val="11"/>
        <rFont val="Times New Roman"/>
        <charset val="134"/>
      </rPr>
      <t xml:space="preserve">    </t>
    </r>
    <r>
      <rPr>
        <sz val="11"/>
        <rFont val="宋体"/>
        <charset val="134"/>
      </rPr>
      <t>建设市场管理与监督</t>
    </r>
  </si>
  <si>
    <r>
      <rPr>
        <sz val="11"/>
        <rFont val="Times New Roman"/>
        <charset val="134"/>
      </rPr>
      <t xml:space="preserve">    </t>
    </r>
    <r>
      <rPr>
        <sz val="11"/>
        <rFont val="宋体"/>
        <charset val="134"/>
      </rPr>
      <t>其他城乡社区支出</t>
    </r>
  </si>
  <si>
    <r>
      <rPr>
        <sz val="11"/>
        <rFont val="宋体"/>
        <charset val="134"/>
      </rPr>
      <t>十二、农林水支出</t>
    </r>
  </si>
  <si>
    <r>
      <rPr>
        <sz val="11"/>
        <rFont val="Times New Roman"/>
        <charset val="134"/>
      </rPr>
      <t xml:space="preserve">    </t>
    </r>
    <r>
      <rPr>
        <sz val="11"/>
        <rFont val="宋体"/>
        <charset val="134"/>
      </rPr>
      <t>农业</t>
    </r>
  </si>
  <si>
    <r>
      <rPr>
        <sz val="11"/>
        <rFont val="Times New Roman"/>
        <charset val="134"/>
      </rPr>
      <t xml:space="preserve">      </t>
    </r>
    <r>
      <rPr>
        <sz val="11"/>
        <rFont val="宋体"/>
        <charset val="134"/>
      </rPr>
      <t>农垦运行</t>
    </r>
  </si>
  <si>
    <r>
      <rPr>
        <sz val="11"/>
        <rFont val="Times New Roman"/>
        <charset val="134"/>
      </rPr>
      <t xml:space="preserve">      </t>
    </r>
    <r>
      <rPr>
        <sz val="11"/>
        <rFont val="宋体"/>
        <charset val="134"/>
      </rPr>
      <t>科技转化与推广服务</t>
    </r>
  </si>
  <si>
    <r>
      <rPr>
        <sz val="11"/>
        <rFont val="Times New Roman"/>
        <charset val="134"/>
      </rPr>
      <t xml:space="preserve">      </t>
    </r>
    <r>
      <rPr>
        <sz val="11"/>
        <rFont val="宋体"/>
        <charset val="134"/>
      </rPr>
      <t>病虫害控制</t>
    </r>
  </si>
  <si>
    <r>
      <rPr>
        <sz val="11"/>
        <rFont val="Times New Roman"/>
        <charset val="134"/>
      </rPr>
      <t xml:space="preserve">      </t>
    </r>
    <r>
      <rPr>
        <sz val="11"/>
        <rFont val="宋体"/>
        <charset val="134"/>
      </rPr>
      <t>农产品质量安全</t>
    </r>
  </si>
  <si>
    <r>
      <rPr>
        <sz val="11"/>
        <rFont val="Times New Roman"/>
        <charset val="134"/>
      </rPr>
      <t xml:space="preserve">      </t>
    </r>
    <r>
      <rPr>
        <sz val="11"/>
        <rFont val="宋体"/>
        <charset val="134"/>
      </rPr>
      <t>执法监管</t>
    </r>
  </si>
  <si>
    <r>
      <rPr>
        <sz val="11"/>
        <rFont val="Times New Roman"/>
        <charset val="134"/>
      </rPr>
      <t xml:space="preserve">      </t>
    </r>
    <r>
      <rPr>
        <sz val="11"/>
        <rFont val="宋体"/>
        <charset val="134"/>
      </rPr>
      <t>统计监测与信息服务</t>
    </r>
  </si>
  <si>
    <r>
      <rPr>
        <sz val="11"/>
        <rFont val="Times New Roman"/>
        <charset val="134"/>
      </rPr>
      <t xml:space="preserve">      </t>
    </r>
    <r>
      <rPr>
        <sz val="11"/>
        <rFont val="宋体"/>
        <charset val="134"/>
      </rPr>
      <t>农业行业业务管理</t>
    </r>
  </si>
  <si>
    <r>
      <rPr>
        <sz val="11"/>
        <rFont val="Times New Roman"/>
        <charset val="134"/>
      </rPr>
      <t xml:space="preserve">      </t>
    </r>
    <r>
      <rPr>
        <sz val="11"/>
        <rFont val="宋体"/>
        <charset val="134"/>
      </rPr>
      <t>对外交流与合作</t>
    </r>
  </si>
  <si>
    <r>
      <rPr>
        <sz val="11"/>
        <rFont val="Times New Roman"/>
        <charset val="134"/>
      </rPr>
      <t xml:space="preserve">      </t>
    </r>
    <r>
      <rPr>
        <sz val="11"/>
        <rFont val="宋体"/>
        <charset val="134"/>
      </rPr>
      <t>防灾救灾</t>
    </r>
  </si>
  <si>
    <r>
      <rPr>
        <sz val="11"/>
        <rFont val="Times New Roman"/>
        <charset val="134"/>
      </rPr>
      <t xml:space="preserve">      </t>
    </r>
    <r>
      <rPr>
        <sz val="11"/>
        <rFont val="宋体"/>
        <charset val="134"/>
      </rPr>
      <t>稳定农民收入补贴</t>
    </r>
  </si>
  <si>
    <r>
      <rPr>
        <sz val="11"/>
        <rFont val="Times New Roman"/>
        <charset val="134"/>
      </rPr>
      <t xml:space="preserve">      </t>
    </r>
    <r>
      <rPr>
        <sz val="11"/>
        <rFont val="宋体"/>
        <charset val="134"/>
      </rPr>
      <t>农业结构调整补贴</t>
    </r>
  </si>
  <si>
    <r>
      <rPr>
        <sz val="11"/>
        <rFont val="Times New Roman"/>
        <charset val="134"/>
      </rPr>
      <t xml:space="preserve">      </t>
    </r>
    <r>
      <rPr>
        <sz val="11"/>
        <rFont val="宋体"/>
        <charset val="134"/>
      </rPr>
      <t>农业生产支持补贴</t>
    </r>
  </si>
  <si>
    <r>
      <rPr>
        <sz val="11"/>
        <rFont val="Times New Roman"/>
        <charset val="134"/>
      </rPr>
      <t xml:space="preserve">      </t>
    </r>
    <r>
      <rPr>
        <sz val="11"/>
        <rFont val="宋体"/>
        <charset val="134"/>
      </rPr>
      <t>农业组织化与产业化经营</t>
    </r>
  </si>
  <si>
    <r>
      <rPr>
        <sz val="11"/>
        <rFont val="Times New Roman"/>
        <charset val="134"/>
      </rPr>
      <t xml:space="preserve">      </t>
    </r>
    <r>
      <rPr>
        <sz val="11"/>
        <rFont val="宋体"/>
        <charset val="134"/>
      </rPr>
      <t>农产品加工与促销</t>
    </r>
  </si>
  <si>
    <r>
      <rPr>
        <sz val="11"/>
        <rFont val="Times New Roman"/>
        <charset val="134"/>
      </rPr>
      <t xml:space="preserve">      </t>
    </r>
    <r>
      <rPr>
        <sz val="11"/>
        <rFont val="宋体"/>
        <charset val="134"/>
      </rPr>
      <t>农村公益事业</t>
    </r>
  </si>
  <si>
    <r>
      <rPr>
        <sz val="11"/>
        <rFont val="Times New Roman"/>
        <charset val="134"/>
      </rPr>
      <t xml:space="preserve">      </t>
    </r>
    <r>
      <rPr>
        <sz val="11"/>
        <rFont val="宋体"/>
        <charset val="134"/>
      </rPr>
      <t>农业资源保护修复与利用</t>
    </r>
  </si>
  <si>
    <r>
      <rPr>
        <sz val="11"/>
        <rFont val="Times New Roman"/>
        <charset val="134"/>
      </rPr>
      <t xml:space="preserve">      </t>
    </r>
    <r>
      <rPr>
        <sz val="11"/>
        <rFont val="宋体"/>
        <charset val="134"/>
      </rPr>
      <t>农村道路建设</t>
    </r>
  </si>
  <si>
    <r>
      <rPr>
        <sz val="11"/>
        <rFont val="Times New Roman"/>
        <charset val="134"/>
      </rPr>
      <t xml:space="preserve">      </t>
    </r>
    <r>
      <rPr>
        <sz val="11"/>
        <rFont val="宋体"/>
        <charset val="134"/>
      </rPr>
      <t>成品油价格改革对渔业的补贴</t>
    </r>
  </si>
  <si>
    <r>
      <rPr>
        <sz val="11"/>
        <rFont val="Times New Roman"/>
        <charset val="134"/>
      </rPr>
      <t xml:space="preserve">      </t>
    </r>
    <r>
      <rPr>
        <sz val="11"/>
        <rFont val="宋体"/>
        <charset val="134"/>
      </rPr>
      <t>对高校毕业生到基层任职补助</t>
    </r>
  </si>
  <si>
    <r>
      <rPr>
        <sz val="11"/>
        <rFont val="Times New Roman"/>
        <charset val="134"/>
      </rPr>
      <t xml:space="preserve">      </t>
    </r>
    <r>
      <rPr>
        <sz val="11"/>
        <rFont val="宋体"/>
        <charset val="134"/>
      </rPr>
      <t>其他农业支出</t>
    </r>
  </si>
  <si>
    <r>
      <rPr>
        <sz val="11"/>
        <rFont val="Times New Roman"/>
        <charset val="134"/>
      </rPr>
      <t xml:space="preserve">    </t>
    </r>
    <r>
      <rPr>
        <sz val="11"/>
        <rFont val="宋体"/>
        <charset val="134"/>
      </rPr>
      <t>林业</t>
    </r>
  </si>
  <si>
    <r>
      <rPr>
        <sz val="11"/>
        <rFont val="Times New Roman"/>
        <charset val="134"/>
      </rPr>
      <t xml:space="preserve">      </t>
    </r>
    <r>
      <rPr>
        <sz val="11"/>
        <rFont val="宋体"/>
        <charset val="134"/>
      </rPr>
      <t>林业事业机构</t>
    </r>
  </si>
  <si>
    <r>
      <rPr>
        <sz val="11"/>
        <rFont val="Times New Roman"/>
        <charset val="134"/>
      </rPr>
      <t xml:space="preserve">      </t>
    </r>
    <r>
      <rPr>
        <sz val="11"/>
        <rFont val="宋体"/>
        <charset val="134"/>
      </rPr>
      <t>森林培育</t>
    </r>
  </si>
  <si>
    <r>
      <rPr>
        <sz val="11"/>
        <rFont val="Times New Roman"/>
        <charset val="134"/>
      </rPr>
      <t xml:space="preserve">      </t>
    </r>
    <r>
      <rPr>
        <sz val="11"/>
        <rFont val="宋体"/>
        <charset val="134"/>
      </rPr>
      <t>林业技术推广</t>
    </r>
  </si>
  <si>
    <r>
      <rPr>
        <sz val="11"/>
        <rFont val="Times New Roman"/>
        <charset val="134"/>
      </rPr>
      <t xml:space="preserve">      </t>
    </r>
    <r>
      <rPr>
        <sz val="11"/>
        <rFont val="宋体"/>
        <charset val="134"/>
      </rPr>
      <t>森林资源管理</t>
    </r>
  </si>
  <si>
    <r>
      <rPr>
        <sz val="11"/>
        <rFont val="Times New Roman"/>
        <charset val="134"/>
      </rPr>
      <t xml:space="preserve">      </t>
    </r>
    <r>
      <rPr>
        <sz val="11"/>
        <rFont val="宋体"/>
        <charset val="134"/>
      </rPr>
      <t>森林资源监测</t>
    </r>
  </si>
  <si>
    <r>
      <rPr>
        <sz val="11"/>
        <rFont val="Times New Roman"/>
        <charset val="134"/>
      </rPr>
      <t xml:space="preserve">      </t>
    </r>
    <r>
      <rPr>
        <sz val="11"/>
        <rFont val="宋体"/>
        <charset val="134"/>
      </rPr>
      <t>森林生态效益补偿</t>
    </r>
  </si>
  <si>
    <r>
      <rPr>
        <sz val="11"/>
        <rFont val="Times New Roman"/>
        <charset val="134"/>
      </rPr>
      <t xml:space="preserve">      </t>
    </r>
    <r>
      <rPr>
        <sz val="11"/>
        <rFont val="宋体"/>
        <charset val="134"/>
      </rPr>
      <t>林业自然保护区</t>
    </r>
  </si>
  <si>
    <r>
      <rPr>
        <sz val="11"/>
        <rFont val="Times New Roman"/>
        <charset val="134"/>
      </rPr>
      <t xml:space="preserve">      </t>
    </r>
    <r>
      <rPr>
        <sz val="11"/>
        <rFont val="宋体"/>
        <charset val="134"/>
      </rPr>
      <t>动植物保护</t>
    </r>
  </si>
  <si>
    <r>
      <rPr>
        <sz val="11"/>
        <rFont val="Times New Roman"/>
        <charset val="134"/>
      </rPr>
      <t xml:space="preserve">      </t>
    </r>
    <r>
      <rPr>
        <sz val="11"/>
        <rFont val="宋体"/>
        <charset val="134"/>
      </rPr>
      <t>湿地保护</t>
    </r>
  </si>
  <si>
    <r>
      <rPr>
        <sz val="11"/>
        <rFont val="Times New Roman"/>
        <charset val="134"/>
      </rPr>
      <t xml:space="preserve">      </t>
    </r>
    <r>
      <rPr>
        <sz val="11"/>
        <rFont val="宋体"/>
        <charset val="134"/>
      </rPr>
      <t>林业执法与监督</t>
    </r>
  </si>
  <si>
    <r>
      <rPr>
        <sz val="11"/>
        <rFont val="Times New Roman"/>
        <charset val="134"/>
      </rPr>
      <t xml:space="preserve">      </t>
    </r>
    <r>
      <rPr>
        <sz val="11"/>
        <rFont val="宋体"/>
        <charset val="134"/>
      </rPr>
      <t>林业检疫检测</t>
    </r>
  </si>
  <si>
    <r>
      <rPr>
        <sz val="11"/>
        <rFont val="Times New Roman"/>
        <charset val="134"/>
      </rPr>
      <t xml:space="preserve">      </t>
    </r>
    <r>
      <rPr>
        <sz val="11"/>
        <rFont val="宋体"/>
        <charset val="134"/>
      </rPr>
      <t>防沙治沙</t>
    </r>
  </si>
  <si>
    <r>
      <rPr>
        <sz val="11"/>
        <rFont val="Times New Roman"/>
        <charset val="134"/>
      </rPr>
      <t xml:space="preserve">      </t>
    </r>
    <r>
      <rPr>
        <sz val="11"/>
        <rFont val="宋体"/>
        <charset val="134"/>
      </rPr>
      <t>林业质量安全</t>
    </r>
  </si>
  <si>
    <r>
      <rPr>
        <sz val="11"/>
        <rFont val="Times New Roman"/>
        <charset val="134"/>
      </rPr>
      <t xml:space="preserve">      </t>
    </r>
    <r>
      <rPr>
        <sz val="11"/>
        <rFont val="宋体"/>
        <charset val="134"/>
      </rPr>
      <t>林业工程与项目管理</t>
    </r>
  </si>
  <si>
    <r>
      <rPr>
        <sz val="11"/>
        <rFont val="Times New Roman"/>
        <charset val="134"/>
      </rPr>
      <t xml:space="preserve">      </t>
    </r>
    <r>
      <rPr>
        <sz val="11"/>
        <rFont val="宋体"/>
        <charset val="134"/>
      </rPr>
      <t>林业对外合作与交流</t>
    </r>
  </si>
  <si>
    <r>
      <rPr>
        <sz val="11"/>
        <rFont val="Times New Roman"/>
        <charset val="134"/>
      </rPr>
      <t xml:space="preserve">      </t>
    </r>
    <r>
      <rPr>
        <sz val="11"/>
        <rFont val="宋体"/>
        <charset val="134"/>
      </rPr>
      <t>林业产业化</t>
    </r>
  </si>
  <si>
    <r>
      <rPr>
        <sz val="11"/>
        <rFont val="Times New Roman"/>
        <charset val="134"/>
      </rPr>
      <t xml:space="preserve">      </t>
    </r>
    <r>
      <rPr>
        <sz val="11"/>
        <rFont val="宋体"/>
        <charset val="134"/>
      </rPr>
      <t>信息管理</t>
    </r>
  </si>
  <si>
    <r>
      <rPr>
        <sz val="11"/>
        <rFont val="Times New Roman"/>
        <charset val="134"/>
      </rPr>
      <t xml:space="preserve">      </t>
    </r>
    <r>
      <rPr>
        <sz val="11"/>
        <rFont val="宋体"/>
        <charset val="134"/>
      </rPr>
      <t>林业政策制定与宣传</t>
    </r>
  </si>
  <si>
    <r>
      <rPr>
        <sz val="11"/>
        <rFont val="Times New Roman"/>
        <charset val="134"/>
      </rPr>
      <t xml:space="preserve">      </t>
    </r>
    <r>
      <rPr>
        <sz val="11"/>
        <rFont val="宋体"/>
        <charset val="134"/>
      </rPr>
      <t>林业资金审计稽查</t>
    </r>
  </si>
  <si>
    <r>
      <rPr>
        <sz val="11"/>
        <rFont val="Times New Roman"/>
        <charset val="134"/>
      </rPr>
      <t xml:space="preserve">      </t>
    </r>
    <r>
      <rPr>
        <sz val="11"/>
        <rFont val="宋体"/>
        <charset val="134"/>
      </rPr>
      <t>林区公共支出</t>
    </r>
  </si>
  <si>
    <r>
      <rPr>
        <sz val="11"/>
        <rFont val="Times New Roman"/>
        <charset val="134"/>
      </rPr>
      <t xml:space="preserve">      </t>
    </r>
    <r>
      <rPr>
        <sz val="11"/>
        <rFont val="宋体"/>
        <charset val="134"/>
      </rPr>
      <t>林业贷款贴息</t>
    </r>
  </si>
  <si>
    <r>
      <rPr>
        <sz val="11"/>
        <rFont val="Times New Roman"/>
        <charset val="134"/>
      </rPr>
      <t xml:space="preserve">      </t>
    </r>
    <r>
      <rPr>
        <sz val="11"/>
        <rFont val="宋体"/>
        <charset val="134"/>
      </rPr>
      <t>成品油价格改革对林业的补贴</t>
    </r>
  </si>
  <si>
    <r>
      <rPr>
        <sz val="11"/>
        <rFont val="Times New Roman"/>
        <charset val="134"/>
      </rPr>
      <t xml:space="preserve">      </t>
    </r>
    <r>
      <rPr>
        <sz val="11"/>
        <rFont val="宋体"/>
        <charset val="134"/>
      </rPr>
      <t>林业防灾减灾</t>
    </r>
  </si>
  <si>
    <r>
      <rPr>
        <sz val="11"/>
        <rFont val="Times New Roman"/>
        <charset val="134"/>
      </rPr>
      <t xml:space="preserve">      </t>
    </r>
    <r>
      <rPr>
        <sz val="11"/>
        <rFont val="宋体"/>
        <charset val="134"/>
      </rPr>
      <t>其他林业支出</t>
    </r>
  </si>
  <si>
    <r>
      <rPr>
        <sz val="11"/>
        <rFont val="Times New Roman"/>
        <charset val="134"/>
      </rPr>
      <t xml:space="preserve">    </t>
    </r>
    <r>
      <rPr>
        <sz val="11"/>
        <rFont val="宋体"/>
        <charset val="134"/>
      </rPr>
      <t>水利</t>
    </r>
  </si>
  <si>
    <r>
      <rPr>
        <sz val="11"/>
        <rFont val="Times New Roman"/>
        <charset val="134"/>
      </rPr>
      <t xml:space="preserve">      </t>
    </r>
    <r>
      <rPr>
        <sz val="11"/>
        <rFont val="宋体"/>
        <charset val="134"/>
      </rPr>
      <t>水利行业业务管理</t>
    </r>
  </si>
  <si>
    <r>
      <rPr>
        <sz val="11"/>
        <rFont val="Times New Roman"/>
        <charset val="134"/>
      </rPr>
      <t xml:space="preserve">      </t>
    </r>
    <r>
      <rPr>
        <sz val="11"/>
        <rFont val="宋体"/>
        <charset val="134"/>
      </rPr>
      <t>水利工程建设</t>
    </r>
  </si>
  <si>
    <r>
      <rPr>
        <sz val="11"/>
        <rFont val="Times New Roman"/>
        <charset val="134"/>
      </rPr>
      <t xml:space="preserve">      </t>
    </r>
    <r>
      <rPr>
        <sz val="11"/>
        <rFont val="宋体"/>
        <charset val="134"/>
      </rPr>
      <t>水利工程运行与维护</t>
    </r>
  </si>
  <si>
    <r>
      <rPr>
        <sz val="11"/>
        <rFont val="Times New Roman"/>
        <charset val="134"/>
      </rPr>
      <t xml:space="preserve">      </t>
    </r>
    <r>
      <rPr>
        <sz val="11"/>
        <rFont val="宋体"/>
        <charset val="134"/>
      </rPr>
      <t>长江黄河等流域管理</t>
    </r>
  </si>
  <si>
    <r>
      <rPr>
        <sz val="11"/>
        <rFont val="Times New Roman"/>
        <charset val="134"/>
      </rPr>
      <t xml:space="preserve">      </t>
    </r>
    <r>
      <rPr>
        <sz val="11"/>
        <rFont val="宋体"/>
        <charset val="134"/>
      </rPr>
      <t>水利前期工作</t>
    </r>
  </si>
  <si>
    <r>
      <rPr>
        <sz val="11"/>
        <rFont val="Times New Roman"/>
        <charset val="134"/>
      </rPr>
      <t xml:space="preserve">      </t>
    </r>
    <r>
      <rPr>
        <sz val="11"/>
        <rFont val="宋体"/>
        <charset val="134"/>
      </rPr>
      <t>水利执法监督</t>
    </r>
  </si>
  <si>
    <r>
      <rPr>
        <sz val="11"/>
        <rFont val="Times New Roman"/>
        <charset val="134"/>
      </rPr>
      <t xml:space="preserve">      </t>
    </r>
    <r>
      <rPr>
        <sz val="11"/>
        <rFont val="宋体"/>
        <charset val="134"/>
      </rPr>
      <t>水土保持</t>
    </r>
  </si>
  <si>
    <r>
      <rPr>
        <sz val="11"/>
        <rFont val="Times New Roman"/>
        <charset val="134"/>
      </rPr>
      <t xml:space="preserve">      </t>
    </r>
    <r>
      <rPr>
        <sz val="11"/>
        <rFont val="宋体"/>
        <charset val="134"/>
      </rPr>
      <t>水资源节约管理与保护</t>
    </r>
  </si>
  <si>
    <r>
      <rPr>
        <sz val="11"/>
        <rFont val="Times New Roman"/>
        <charset val="134"/>
      </rPr>
      <t xml:space="preserve">      </t>
    </r>
    <r>
      <rPr>
        <sz val="11"/>
        <rFont val="宋体"/>
        <charset val="134"/>
      </rPr>
      <t>水质监测</t>
    </r>
  </si>
  <si>
    <r>
      <rPr>
        <sz val="11"/>
        <rFont val="Times New Roman"/>
        <charset val="134"/>
      </rPr>
      <t xml:space="preserve">      </t>
    </r>
    <r>
      <rPr>
        <sz val="11"/>
        <rFont val="宋体"/>
        <charset val="134"/>
      </rPr>
      <t>水文测报</t>
    </r>
  </si>
  <si>
    <r>
      <rPr>
        <sz val="11"/>
        <rFont val="Times New Roman"/>
        <charset val="134"/>
      </rPr>
      <t xml:space="preserve">      </t>
    </r>
    <r>
      <rPr>
        <sz val="11"/>
        <rFont val="宋体"/>
        <charset val="134"/>
      </rPr>
      <t>防汛</t>
    </r>
  </si>
  <si>
    <r>
      <rPr>
        <sz val="11"/>
        <rFont val="Times New Roman"/>
        <charset val="134"/>
      </rPr>
      <t xml:space="preserve">      </t>
    </r>
    <r>
      <rPr>
        <sz val="11"/>
        <rFont val="宋体"/>
        <charset val="134"/>
      </rPr>
      <t>抗旱</t>
    </r>
  </si>
  <si>
    <r>
      <rPr>
        <sz val="11"/>
        <rFont val="Times New Roman"/>
        <charset val="134"/>
      </rPr>
      <t xml:space="preserve">      </t>
    </r>
    <r>
      <rPr>
        <sz val="11"/>
        <rFont val="宋体"/>
        <charset val="134"/>
      </rPr>
      <t>农田水利</t>
    </r>
  </si>
  <si>
    <r>
      <rPr>
        <sz val="11"/>
        <rFont val="Times New Roman"/>
        <charset val="134"/>
      </rPr>
      <t xml:space="preserve">      </t>
    </r>
    <r>
      <rPr>
        <sz val="11"/>
        <rFont val="宋体"/>
        <charset val="134"/>
      </rPr>
      <t>水利技术推广</t>
    </r>
  </si>
  <si>
    <r>
      <rPr>
        <sz val="11"/>
        <rFont val="Times New Roman"/>
        <charset val="134"/>
      </rPr>
      <t xml:space="preserve">      </t>
    </r>
    <r>
      <rPr>
        <sz val="11"/>
        <rFont val="宋体"/>
        <charset val="134"/>
      </rPr>
      <t>国际河流治理与管理</t>
    </r>
  </si>
  <si>
    <r>
      <rPr>
        <sz val="11"/>
        <rFont val="Times New Roman"/>
        <charset val="134"/>
      </rPr>
      <t xml:space="preserve">      </t>
    </r>
    <r>
      <rPr>
        <sz val="11"/>
        <rFont val="宋体"/>
        <charset val="134"/>
      </rPr>
      <t>江河湖库水系综合整治</t>
    </r>
  </si>
  <si>
    <r>
      <rPr>
        <sz val="11"/>
        <rFont val="Times New Roman"/>
        <charset val="134"/>
      </rPr>
      <t xml:space="preserve">      </t>
    </r>
    <r>
      <rPr>
        <sz val="11"/>
        <rFont val="宋体"/>
        <charset val="134"/>
      </rPr>
      <t>大中型水库移民后期扶持专项支出</t>
    </r>
  </si>
  <si>
    <r>
      <rPr>
        <sz val="11"/>
        <rFont val="Times New Roman"/>
        <charset val="134"/>
      </rPr>
      <t xml:space="preserve">      </t>
    </r>
    <r>
      <rPr>
        <sz val="11"/>
        <rFont val="宋体"/>
        <charset val="134"/>
      </rPr>
      <t>水利安全监督</t>
    </r>
  </si>
  <si>
    <r>
      <rPr>
        <sz val="11"/>
        <rFont val="Times New Roman"/>
        <charset val="134"/>
      </rPr>
      <t xml:space="preserve">      </t>
    </r>
    <r>
      <rPr>
        <sz val="11"/>
        <rFont val="宋体"/>
        <charset val="134"/>
      </rPr>
      <t>砂石资源费支出</t>
    </r>
  </si>
  <si>
    <r>
      <rPr>
        <sz val="11"/>
        <rFont val="Times New Roman"/>
        <charset val="134"/>
      </rPr>
      <t xml:space="preserve">      </t>
    </r>
    <r>
      <rPr>
        <sz val="11"/>
        <rFont val="宋体"/>
        <charset val="134"/>
      </rPr>
      <t>水利建设移民支出</t>
    </r>
  </si>
  <si>
    <r>
      <rPr>
        <sz val="11"/>
        <rFont val="Times New Roman"/>
        <charset val="134"/>
      </rPr>
      <t xml:space="preserve">      </t>
    </r>
    <r>
      <rPr>
        <sz val="11"/>
        <rFont val="宋体"/>
        <charset val="134"/>
      </rPr>
      <t>农村人畜饮水</t>
    </r>
  </si>
  <si>
    <r>
      <rPr>
        <sz val="11"/>
        <rFont val="Times New Roman"/>
        <charset val="134"/>
      </rPr>
      <t xml:space="preserve">      </t>
    </r>
    <r>
      <rPr>
        <sz val="11"/>
        <rFont val="宋体"/>
        <charset val="134"/>
      </rPr>
      <t>其他水利支出</t>
    </r>
  </si>
  <si>
    <r>
      <rPr>
        <sz val="11"/>
        <rFont val="Times New Roman"/>
        <charset val="134"/>
      </rPr>
      <t xml:space="preserve">    </t>
    </r>
    <r>
      <rPr>
        <sz val="11"/>
        <rFont val="宋体"/>
        <charset val="134"/>
      </rPr>
      <t>南水北调</t>
    </r>
  </si>
  <si>
    <r>
      <rPr>
        <sz val="11"/>
        <rFont val="Times New Roman"/>
        <charset val="134"/>
      </rPr>
      <t xml:space="preserve">      </t>
    </r>
    <r>
      <rPr>
        <sz val="11"/>
        <rFont val="宋体"/>
        <charset val="134"/>
      </rPr>
      <t>南水北调工程建设</t>
    </r>
  </si>
  <si>
    <r>
      <rPr>
        <sz val="11"/>
        <rFont val="Times New Roman"/>
        <charset val="134"/>
      </rPr>
      <t xml:space="preserve">      </t>
    </r>
    <r>
      <rPr>
        <sz val="11"/>
        <rFont val="宋体"/>
        <charset val="134"/>
      </rPr>
      <t>政策研究与信息管理</t>
    </r>
  </si>
  <si>
    <r>
      <rPr>
        <sz val="11"/>
        <rFont val="Times New Roman"/>
        <charset val="134"/>
      </rPr>
      <t xml:space="preserve">      </t>
    </r>
    <r>
      <rPr>
        <sz val="11"/>
        <rFont val="宋体"/>
        <charset val="134"/>
      </rPr>
      <t>工程稽查</t>
    </r>
  </si>
  <si>
    <r>
      <rPr>
        <sz val="11"/>
        <rFont val="Times New Roman"/>
        <charset val="134"/>
      </rPr>
      <t xml:space="preserve">      </t>
    </r>
    <r>
      <rPr>
        <sz val="11"/>
        <rFont val="宋体"/>
        <charset val="134"/>
      </rPr>
      <t>前期工作</t>
    </r>
  </si>
  <si>
    <r>
      <rPr>
        <sz val="11"/>
        <rFont val="Times New Roman"/>
        <charset val="134"/>
      </rPr>
      <t xml:space="preserve">      </t>
    </r>
    <r>
      <rPr>
        <sz val="11"/>
        <rFont val="宋体"/>
        <charset val="134"/>
      </rPr>
      <t>南水北调技术推广</t>
    </r>
  </si>
  <si>
    <r>
      <rPr>
        <sz val="11"/>
        <rFont val="Times New Roman"/>
        <charset val="134"/>
      </rPr>
      <t xml:space="preserve">      </t>
    </r>
    <r>
      <rPr>
        <sz val="11"/>
        <rFont val="宋体"/>
        <charset val="134"/>
      </rPr>
      <t>环境、移民及水资源管理与保护</t>
    </r>
  </si>
  <si>
    <r>
      <rPr>
        <sz val="11"/>
        <rFont val="Times New Roman"/>
        <charset val="134"/>
      </rPr>
      <t xml:space="preserve">      </t>
    </r>
    <r>
      <rPr>
        <sz val="11"/>
        <rFont val="宋体"/>
        <charset val="134"/>
      </rPr>
      <t>其他南水北调支出</t>
    </r>
  </si>
  <si>
    <r>
      <rPr>
        <sz val="11"/>
        <rFont val="Times New Roman"/>
        <charset val="134"/>
      </rPr>
      <t xml:space="preserve">    </t>
    </r>
    <r>
      <rPr>
        <sz val="11"/>
        <rFont val="宋体"/>
        <charset val="134"/>
      </rPr>
      <t>扶贫</t>
    </r>
  </si>
  <si>
    <r>
      <rPr>
        <sz val="11"/>
        <rFont val="Times New Roman"/>
        <charset val="134"/>
      </rPr>
      <t xml:space="preserve">      </t>
    </r>
    <r>
      <rPr>
        <sz val="11"/>
        <rFont val="宋体"/>
        <charset val="134"/>
      </rPr>
      <t>农村基础设施建设</t>
    </r>
  </si>
  <si>
    <r>
      <rPr>
        <sz val="11"/>
        <rFont val="Times New Roman"/>
        <charset val="134"/>
      </rPr>
      <t xml:space="preserve">      </t>
    </r>
    <r>
      <rPr>
        <sz val="11"/>
        <rFont val="宋体"/>
        <charset val="134"/>
      </rPr>
      <t>生产发展</t>
    </r>
  </si>
  <si>
    <r>
      <rPr>
        <sz val="11"/>
        <rFont val="Times New Roman"/>
        <charset val="134"/>
      </rPr>
      <t xml:space="preserve">      </t>
    </r>
    <r>
      <rPr>
        <sz val="11"/>
        <rFont val="宋体"/>
        <charset val="134"/>
      </rPr>
      <t>社会发展</t>
    </r>
  </si>
  <si>
    <r>
      <rPr>
        <sz val="11"/>
        <rFont val="Times New Roman"/>
        <charset val="134"/>
      </rPr>
      <t xml:space="preserve">      </t>
    </r>
    <r>
      <rPr>
        <sz val="11"/>
        <rFont val="宋体"/>
        <charset val="134"/>
      </rPr>
      <t>扶贫贷款奖补和贴息</t>
    </r>
  </si>
  <si>
    <r>
      <rPr>
        <sz val="11"/>
        <rFont val="Times New Roman"/>
        <charset val="134"/>
      </rPr>
      <t xml:space="preserve">      “</t>
    </r>
    <r>
      <rPr>
        <sz val="11"/>
        <rFont val="宋体"/>
        <charset val="134"/>
      </rPr>
      <t>三西</t>
    </r>
    <r>
      <rPr>
        <sz val="11"/>
        <rFont val="Times New Roman"/>
        <charset val="134"/>
      </rPr>
      <t>”</t>
    </r>
    <r>
      <rPr>
        <sz val="11"/>
        <rFont val="宋体"/>
        <charset val="134"/>
      </rPr>
      <t>农业建设专项补助</t>
    </r>
  </si>
  <si>
    <r>
      <rPr>
        <sz val="11"/>
        <rFont val="Times New Roman"/>
        <charset val="134"/>
      </rPr>
      <t xml:space="preserve">      </t>
    </r>
    <r>
      <rPr>
        <sz val="11"/>
        <rFont val="宋体"/>
        <charset val="134"/>
      </rPr>
      <t>扶贫事业机构</t>
    </r>
  </si>
  <si>
    <r>
      <rPr>
        <sz val="11"/>
        <rFont val="Times New Roman"/>
        <charset val="134"/>
      </rPr>
      <t xml:space="preserve">      </t>
    </r>
    <r>
      <rPr>
        <sz val="11"/>
        <rFont val="宋体"/>
        <charset val="134"/>
      </rPr>
      <t>其他扶贫支出</t>
    </r>
  </si>
  <si>
    <r>
      <rPr>
        <sz val="11"/>
        <rFont val="Times New Roman"/>
        <charset val="134"/>
      </rPr>
      <t xml:space="preserve">    </t>
    </r>
    <r>
      <rPr>
        <sz val="11"/>
        <rFont val="宋体"/>
        <charset val="134"/>
      </rPr>
      <t>农业综合开发</t>
    </r>
  </si>
  <si>
    <r>
      <rPr>
        <sz val="11"/>
        <rFont val="Times New Roman"/>
        <charset val="134"/>
      </rPr>
      <t xml:space="preserve">      </t>
    </r>
    <r>
      <rPr>
        <sz val="11"/>
        <rFont val="宋体"/>
        <charset val="134"/>
      </rPr>
      <t>土地治理</t>
    </r>
  </si>
  <si>
    <r>
      <rPr>
        <sz val="11"/>
        <rFont val="Times New Roman"/>
        <charset val="134"/>
      </rPr>
      <t xml:space="preserve">      </t>
    </r>
    <r>
      <rPr>
        <sz val="11"/>
        <rFont val="宋体"/>
        <charset val="134"/>
      </rPr>
      <t>产业化发展</t>
    </r>
  </si>
  <si>
    <r>
      <rPr>
        <sz val="11"/>
        <rFont val="Times New Roman"/>
        <charset val="134"/>
      </rPr>
      <t xml:space="preserve">      </t>
    </r>
    <r>
      <rPr>
        <sz val="11"/>
        <rFont val="宋体"/>
        <charset val="134"/>
      </rPr>
      <t>创新示范</t>
    </r>
  </si>
  <si>
    <r>
      <rPr>
        <sz val="11"/>
        <rFont val="Times New Roman"/>
        <charset val="134"/>
      </rPr>
      <t xml:space="preserve">      </t>
    </r>
    <r>
      <rPr>
        <sz val="11"/>
        <rFont val="宋体"/>
        <charset val="134"/>
      </rPr>
      <t>其他农业综合开发支出</t>
    </r>
  </si>
  <si>
    <r>
      <rPr>
        <sz val="11"/>
        <rFont val="Times New Roman"/>
        <charset val="134"/>
      </rPr>
      <t xml:space="preserve">    </t>
    </r>
    <r>
      <rPr>
        <sz val="11"/>
        <rFont val="宋体"/>
        <charset val="134"/>
      </rPr>
      <t>农村综合改革</t>
    </r>
  </si>
  <si>
    <r>
      <rPr>
        <sz val="11"/>
        <rFont val="Times New Roman"/>
        <charset val="134"/>
      </rPr>
      <t xml:space="preserve">      </t>
    </r>
    <r>
      <rPr>
        <sz val="11"/>
        <rFont val="宋体"/>
        <charset val="134"/>
      </rPr>
      <t>对村级一事一议的补助</t>
    </r>
  </si>
  <si>
    <r>
      <rPr>
        <sz val="11"/>
        <rFont val="Times New Roman"/>
        <charset val="134"/>
      </rPr>
      <t xml:space="preserve">      </t>
    </r>
    <r>
      <rPr>
        <sz val="11"/>
        <rFont val="宋体"/>
        <charset val="134"/>
      </rPr>
      <t>国有农场办社会职能改革补助</t>
    </r>
  </si>
  <si>
    <r>
      <rPr>
        <sz val="11"/>
        <rFont val="Times New Roman"/>
        <charset val="134"/>
      </rPr>
      <t xml:space="preserve">      </t>
    </r>
    <r>
      <rPr>
        <sz val="11"/>
        <rFont val="宋体"/>
        <charset val="134"/>
      </rPr>
      <t>对村民委员会和村党支部的补助</t>
    </r>
  </si>
  <si>
    <r>
      <rPr>
        <sz val="11"/>
        <rFont val="Times New Roman"/>
        <charset val="134"/>
      </rPr>
      <t xml:space="preserve">      </t>
    </r>
    <r>
      <rPr>
        <sz val="11"/>
        <rFont val="宋体"/>
        <charset val="134"/>
      </rPr>
      <t>对村集体经济组织的补助</t>
    </r>
  </si>
  <si>
    <r>
      <rPr>
        <sz val="11"/>
        <rFont val="Times New Roman"/>
        <charset val="134"/>
      </rPr>
      <t xml:space="preserve">      </t>
    </r>
    <r>
      <rPr>
        <sz val="11"/>
        <rFont val="宋体"/>
        <charset val="134"/>
      </rPr>
      <t>农村综合改革示范试点补助</t>
    </r>
  </si>
  <si>
    <r>
      <rPr>
        <sz val="11"/>
        <rFont val="Times New Roman"/>
        <charset val="134"/>
      </rPr>
      <t xml:space="preserve">      </t>
    </r>
    <r>
      <rPr>
        <sz val="11"/>
        <rFont val="宋体"/>
        <charset val="134"/>
      </rPr>
      <t>其他农村综合改革支出</t>
    </r>
  </si>
  <si>
    <r>
      <rPr>
        <sz val="11"/>
        <rFont val="Times New Roman"/>
        <charset val="134"/>
      </rPr>
      <t xml:space="preserve">    </t>
    </r>
    <r>
      <rPr>
        <sz val="11"/>
        <rFont val="宋体"/>
        <charset val="134"/>
      </rPr>
      <t>普惠金融发展支出</t>
    </r>
  </si>
  <si>
    <r>
      <rPr>
        <sz val="11"/>
        <rFont val="Times New Roman"/>
        <charset val="134"/>
      </rPr>
      <t xml:space="preserve">      </t>
    </r>
    <r>
      <rPr>
        <sz val="11"/>
        <rFont val="宋体"/>
        <charset val="134"/>
      </rPr>
      <t>支持农村金融机构</t>
    </r>
  </si>
  <si>
    <r>
      <rPr>
        <sz val="11"/>
        <rFont val="Times New Roman"/>
        <charset val="134"/>
      </rPr>
      <t xml:space="preserve">      </t>
    </r>
    <r>
      <rPr>
        <sz val="11"/>
        <rFont val="宋体"/>
        <charset val="134"/>
      </rPr>
      <t>涉农贷款增量奖励</t>
    </r>
  </si>
  <si>
    <r>
      <rPr>
        <sz val="11"/>
        <rFont val="Times New Roman"/>
        <charset val="134"/>
      </rPr>
      <t xml:space="preserve">      </t>
    </r>
    <r>
      <rPr>
        <sz val="11"/>
        <rFont val="宋体"/>
        <charset val="134"/>
      </rPr>
      <t>农业保险保费补贴</t>
    </r>
  </si>
  <si>
    <r>
      <rPr>
        <sz val="11"/>
        <rFont val="Times New Roman"/>
        <charset val="134"/>
      </rPr>
      <t xml:space="preserve">      </t>
    </r>
    <r>
      <rPr>
        <sz val="11"/>
        <rFont val="宋体"/>
        <charset val="134"/>
      </rPr>
      <t>创业担保贷款贴息</t>
    </r>
  </si>
  <si>
    <r>
      <rPr>
        <sz val="11"/>
        <rFont val="Times New Roman"/>
        <charset val="134"/>
      </rPr>
      <t xml:space="preserve">      </t>
    </r>
    <r>
      <rPr>
        <sz val="11"/>
        <rFont val="宋体"/>
        <charset val="134"/>
      </rPr>
      <t>补充创业担保贷款基金</t>
    </r>
  </si>
  <si>
    <r>
      <rPr>
        <sz val="11"/>
        <rFont val="Times New Roman"/>
        <charset val="134"/>
      </rPr>
      <t xml:space="preserve">      </t>
    </r>
    <r>
      <rPr>
        <sz val="11"/>
        <rFont val="宋体"/>
        <charset val="134"/>
      </rPr>
      <t>其他普惠金融发展支出</t>
    </r>
  </si>
  <si>
    <r>
      <rPr>
        <sz val="11"/>
        <rFont val="Times New Roman"/>
        <charset val="134"/>
      </rPr>
      <t xml:space="preserve">    </t>
    </r>
    <r>
      <rPr>
        <sz val="11"/>
        <rFont val="宋体"/>
        <charset val="134"/>
      </rPr>
      <t>目标价格补贴</t>
    </r>
  </si>
  <si>
    <r>
      <rPr>
        <sz val="11"/>
        <rFont val="Times New Roman"/>
        <charset val="134"/>
      </rPr>
      <t xml:space="preserve">      </t>
    </r>
    <r>
      <rPr>
        <sz val="11"/>
        <rFont val="宋体"/>
        <charset val="134"/>
      </rPr>
      <t>棉花目标价格补贴</t>
    </r>
  </si>
  <si>
    <r>
      <rPr>
        <sz val="11"/>
        <rFont val="Times New Roman"/>
        <charset val="134"/>
      </rPr>
      <t xml:space="preserve">      </t>
    </r>
    <r>
      <rPr>
        <sz val="11"/>
        <rFont val="宋体"/>
        <charset val="134"/>
      </rPr>
      <t>大豆目标价格补贴</t>
    </r>
  </si>
  <si>
    <r>
      <rPr>
        <sz val="11"/>
        <rFont val="Times New Roman"/>
        <charset val="134"/>
      </rPr>
      <t xml:space="preserve">      </t>
    </r>
    <r>
      <rPr>
        <sz val="11"/>
        <rFont val="宋体"/>
        <charset val="134"/>
      </rPr>
      <t>其他目标价格补贴</t>
    </r>
  </si>
  <si>
    <r>
      <rPr>
        <sz val="11"/>
        <rFont val="Times New Roman"/>
        <charset val="134"/>
      </rPr>
      <t xml:space="preserve">    </t>
    </r>
    <r>
      <rPr>
        <sz val="11"/>
        <rFont val="宋体"/>
        <charset val="134"/>
      </rPr>
      <t>其他农林水支出</t>
    </r>
  </si>
  <si>
    <r>
      <rPr>
        <sz val="11"/>
        <rFont val="Times New Roman"/>
        <charset val="134"/>
      </rPr>
      <t xml:space="preserve">      </t>
    </r>
    <r>
      <rPr>
        <sz val="11"/>
        <rFont val="宋体"/>
        <charset val="134"/>
      </rPr>
      <t>化解其他公益性乡村债务支出</t>
    </r>
  </si>
  <si>
    <r>
      <rPr>
        <sz val="11"/>
        <rFont val="Times New Roman"/>
        <charset val="134"/>
      </rPr>
      <t xml:space="preserve">      </t>
    </r>
    <r>
      <rPr>
        <sz val="11"/>
        <rFont val="宋体"/>
        <charset val="134"/>
      </rPr>
      <t>其他农林水支出</t>
    </r>
  </si>
  <si>
    <r>
      <rPr>
        <sz val="11"/>
        <rFont val="宋体"/>
        <charset val="134"/>
      </rPr>
      <t>十三、交通运输支出</t>
    </r>
  </si>
  <si>
    <r>
      <rPr>
        <sz val="11"/>
        <rFont val="Times New Roman"/>
        <charset val="134"/>
      </rPr>
      <t xml:space="preserve">    </t>
    </r>
    <r>
      <rPr>
        <sz val="11"/>
        <rFont val="宋体"/>
        <charset val="134"/>
      </rPr>
      <t>公路水路运输</t>
    </r>
  </si>
  <si>
    <r>
      <rPr>
        <sz val="11"/>
        <rFont val="Times New Roman"/>
        <charset val="134"/>
      </rPr>
      <t xml:space="preserve">      </t>
    </r>
    <r>
      <rPr>
        <sz val="11"/>
        <rFont val="宋体"/>
        <charset val="134"/>
      </rPr>
      <t>公路建设</t>
    </r>
  </si>
  <si>
    <r>
      <rPr>
        <sz val="11"/>
        <rFont val="Times New Roman"/>
        <charset val="134"/>
      </rPr>
      <t xml:space="preserve">      </t>
    </r>
    <r>
      <rPr>
        <sz val="11"/>
        <rFont val="宋体"/>
        <charset val="134"/>
      </rPr>
      <t>公路养护</t>
    </r>
  </si>
  <si>
    <r>
      <rPr>
        <sz val="11"/>
        <rFont val="Times New Roman"/>
        <charset val="134"/>
      </rPr>
      <t xml:space="preserve">      </t>
    </r>
    <r>
      <rPr>
        <sz val="11"/>
        <rFont val="宋体"/>
        <charset val="134"/>
      </rPr>
      <t>交通运输信息化建设</t>
    </r>
  </si>
  <si>
    <r>
      <rPr>
        <sz val="11"/>
        <rFont val="Times New Roman"/>
        <charset val="134"/>
      </rPr>
      <t xml:space="preserve">      </t>
    </r>
    <r>
      <rPr>
        <sz val="11"/>
        <rFont val="宋体"/>
        <charset val="134"/>
      </rPr>
      <t>公路和运输安全</t>
    </r>
  </si>
  <si>
    <r>
      <rPr>
        <sz val="11"/>
        <rFont val="Times New Roman"/>
        <charset val="134"/>
      </rPr>
      <t xml:space="preserve">      </t>
    </r>
    <r>
      <rPr>
        <sz val="11"/>
        <rFont val="宋体"/>
        <charset val="134"/>
      </rPr>
      <t>公路还贷专项</t>
    </r>
  </si>
  <si>
    <r>
      <rPr>
        <sz val="11"/>
        <rFont val="Times New Roman"/>
        <charset val="134"/>
      </rPr>
      <t xml:space="preserve">      </t>
    </r>
    <r>
      <rPr>
        <sz val="11"/>
        <rFont val="宋体"/>
        <charset val="134"/>
      </rPr>
      <t>公路运输管理</t>
    </r>
  </si>
  <si>
    <r>
      <rPr>
        <sz val="11"/>
        <rFont val="Times New Roman"/>
        <charset val="134"/>
      </rPr>
      <t xml:space="preserve">      </t>
    </r>
    <r>
      <rPr>
        <sz val="11"/>
        <rFont val="宋体"/>
        <charset val="134"/>
      </rPr>
      <t>公路和运输技术标准化建设</t>
    </r>
  </si>
  <si>
    <r>
      <rPr>
        <sz val="11"/>
        <rFont val="Times New Roman"/>
        <charset val="134"/>
      </rPr>
      <t xml:space="preserve">      </t>
    </r>
    <r>
      <rPr>
        <sz val="11"/>
        <rFont val="宋体"/>
        <charset val="134"/>
      </rPr>
      <t>港口设施</t>
    </r>
  </si>
  <si>
    <r>
      <rPr>
        <sz val="11"/>
        <rFont val="Times New Roman"/>
        <charset val="134"/>
      </rPr>
      <t xml:space="preserve">      </t>
    </r>
    <r>
      <rPr>
        <sz val="11"/>
        <rFont val="宋体"/>
        <charset val="134"/>
      </rPr>
      <t>航道维护</t>
    </r>
  </si>
  <si>
    <r>
      <rPr>
        <sz val="11"/>
        <rFont val="Times New Roman"/>
        <charset val="134"/>
      </rPr>
      <t xml:space="preserve">      </t>
    </r>
    <r>
      <rPr>
        <sz val="11"/>
        <rFont val="宋体"/>
        <charset val="134"/>
      </rPr>
      <t>船舶检验</t>
    </r>
  </si>
  <si>
    <r>
      <rPr>
        <sz val="11"/>
        <rFont val="Times New Roman"/>
        <charset val="134"/>
      </rPr>
      <t xml:space="preserve">      </t>
    </r>
    <r>
      <rPr>
        <sz val="11"/>
        <rFont val="宋体"/>
        <charset val="134"/>
      </rPr>
      <t>救助打捞</t>
    </r>
  </si>
  <si>
    <r>
      <rPr>
        <sz val="11"/>
        <rFont val="Times New Roman"/>
        <charset val="134"/>
      </rPr>
      <t xml:space="preserve">      </t>
    </r>
    <r>
      <rPr>
        <sz val="11"/>
        <rFont val="宋体"/>
        <charset val="134"/>
      </rPr>
      <t>内河运输</t>
    </r>
  </si>
  <si>
    <r>
      <rPr>
        <sz val="11"/>
        <rFont val="Times New Roman"/>
        <charset val="134"/>
      </rPr>
      <t xml:space="preserve">      </t>
    </r>
    <r>
      <rPr>
        <sz val="11"/>
        <rFont val="宋体"/>
        <charset val="134"/>
      </rPr>
      <t>远洋运输</t>
    </r>
  </si>
  <si>
    <r>
      <rPr>
        <sz val="11"/>
        <rFont val="Times New Roman"/>
        <charset val="134"/>
      </rPr>
      <t xml:space="preserve">      </t>
    </r>
    <r>
      <rPr>
        <sz val="11"/>
        <rFont val="宋体"/>
        <charset val="134"/>
      </rPr>
      <t>海事管理</t>
    </r>
  </si>
  <si>
    <r>
      <rPr>
        <sz val="11"/>
        <rFont val="Times New Roman"/>
        <charset val="134"/>
      </rPr>
      <t xml:space="preserve">      </t>
    </r>
    <r>
      <rPr>
        <sz val="11"/>
        <rFont val="宋体"/>
        <charset val="134"/>
      </rPr>
      <t>航标事业发展支出</t>
    </r>
  </si>
  <si>
    <r>
      <rPr>
        <sz val="11"/>
        <rFont val="Times New Roman"/>
        <charset val="134"/>
      </rPr>
      <t xml:space="preserve">      </t>
    </r>
    <r>
      <rPr>
        <sz val="11"/>
        <rFont val="宋体"/>
        <charset val="134"/>
      </rPr>
      <t>水路运输管理支出</t>
    </r>
  </si>
  <si>
    <r>
      <rPr>
        <sz val="11"/>
        <rFont val="Times New Roman"/>
        <charset val="134"/>
      </rPr>
      <t xml:space="preserve">      </t>
    </r>
    <r>
      <rPr>
        <sz val="11"/>
        <rFont val="宋体"/>
        <charset val="134"/>
      </rPr>
      <t>口岸建设</t>
    </r>
  </si>
  <si>
    <r>
      <rPr>
        <sz val="11"/>
        <rFont val="Times New Roman"/>
        <charset val="134"/>
      </rPr>
      <t xml:space="preserve">      </t>
    </r>
    <r>
      <rPr>
        <sz val="11"/>
        <rFont val="宋体"/>
        <charset val="134"/>
      </rPr>
      <t>取消政府还贷二级公路收费专项支出</t>
    </r>
  </si>
  <si>
    <r>
      <rPr>
        <sz val="11"/>
        <rFont val="Times New Roman"/>
        <charset val="134"/>
      </rPr>
      <t xml:space="preserve">      </t>
    </r>
    <r>
      <rPr>
        <sz val="11"/>
        <rFont val="宋体"/>
        <charset val="134"/>
      </rPr>
      <t>其他公路水路运输支出</t>
    </r>
  </si>
  <si>
    <r>
      <rPr>
        <sz val="11"/>
        <rFont val="Times New Roman"/>
        <charset val="134"/>
      </rPr>
      <t xml:space="preserve">    </t>
    </r>
    <r>
      <rPr>
        <sz val="11"/>
        <rFont val="宋体"/>
        <charset val="134"/>
      </rPr>
      <t>铁路运输</t>
    </r>
  </si>
  <si>
    <r>
      <rPr>
        <sz val="11"/>
        <rFont val="Times New Roman"/>
        <charset val="134"/>
      </rPr>
      <t xml:space="preserve">      </t>
    </r>
    <r>
      <rPr>
        <sz val="11"/>
        <rFont val="宋体"/>
        <charset val="134"/>
      </rPr>
      <t>铁路路网建设</t>
    </r>
  </si>
  <si>
    <r>
      <rPr>
        <sz val="11"/>
        <rFont val="Times New Roman"/>
        <charset val="134"/>
      </rPr>
      <t xml:space="preserve">      </t>
    </r>
    <r>
      <rPr>
        <sz val="11"/>
        <rFont val="宋体"/>
        <charset val="134"/>
      </rPr>
      <t>铁路还贷专项</t>
    </r>
  </si>
  <si>
    <r>
      <rPr>
        <sz val="11"/>
        <rFont val="Times New Roman"/>
        <charset val="134"/>
      </rPr>
      <t xml:space="preserve">      </t>
    </r>
    <r>
      <rPr>
        <sz val="11"/>
        <rFont val="宋体"/>
        <charset val="134"/>
      </rPr>
      <t>铁路安全</t>
    </r>
  </si>
  <si>
    <r>
      <rPr>
        <sz val="11"/>
        <rFont val="Times New Roman"/>
        <charset val="134"/>
      </rPr>
      <t xml:space="preserve">      </t>
    </r>
    <r>
      <rPr>
        <sz val="11"/>
        <rFont val="宋体"/>
        <charset val="134"/>
      </rPr>
      <t>铁路专项运输</t>
    </r>
  </si>
  <si>
    <r>
      <rPr>
        <sz val="11"/>
        <rFont val="Times New Roman"/>
        <charset val="134"/>
      </rPr>
      <t xml:space="preserve">      </t>
    </r>
    <r>
      <rPr>
        <sz val="11"/>
        <rFont val="宋体"/>
        <charset val="134"/>
      </rPr>
      <t>行业监管</t>
    </r>
  </si>
  <si>
    <r>
      <rPr>
        <sz val="11"/>
        <rFont val="Times New Roman"/>
        <charset val="134"/>
      </rPr>
      <t xml:space="preserve">      </t>
    </r>
    <r>
      <rPr>
        <sz val="11"/>
        <rFont val="宋体"/>
        <charset val="134"/>
      </rPr>
      <t>其他铁路运输支出</t>
    </r>
  </si>
  <si>
    <r>
      <rPr>
        <sz val="11"/>
        <rFont val="Times New Roman"/>
        <charset val="134"/>
      </rPr>
      <t xml:space="preserve">    </t>
    </r>
    <r>
      <rPr>
        <sz val="11"/>
        <rFont val="宋体"/>
        <charset val="134"/>
      </rPr>
      <t>民用航空运输</t>
    </r>
  </si>
  <si>
    <r>
      <rPr>
        <sz val="11"/>
        <rFont val="Times New Roman"/>
        <charset val="134"/>
      </rPr>
      <t xml:space="preserve">      </t>
    </r>
    <r>
      <rPr>
        <sz val="11"/>
        <rFont val="宋体"/>
        <charset val="134"/>
      </rPr>
      <t>机场建设</t>
    </r>
  </si>
  <si>
    <r>
      <rPr>
        <sz val="11"/>
        <rFont val="Times New Roman"/>
        <charset val="134"/>
      </rPr>
      <t xml:space="preserve">      </t>
    </r>
    <r>
      <rPr>
        <sz val="11"/>
        <rFont val="宋体"/>
        <charset val="134"/>
      </rPr>
      <t>空管系统建设</t>
    </r>
  </si>
  <si>
    <r>
      <rPr>
        <sz val="11"/>
        <rFont val="Times New Roman"/>
        <charset val="134"/>
      </rPr>
      <t xml:space="preserve">      </t>
    </r>
    <r>
      <rPr>
        <sz val="11"/>
        <rFont val="宋体"/>
        <charset val="134"/>
      </rPr>
      <t>民航还贷专项支出</t>
    </r>
  </si>
  <si>
    <r>
      <rPr>
        <sz val="11"/>
        <rFont val="Times New Roman"/>
        <charset val="134"/>
      </rPr>
      <t xml:space="preserve">      </t>
    </r>
    <r>
      <rPr>
        <sz val="11"/>
        <rFont val="宋体"/>
        <charset val="134"/>
      </rPr>
      <t>民用航空安全</t>
    </r>
  </si>
  <si>
    <r>
      <rPr>
        <sz val="11"/>
        <rFont val="Times New Roman"/>
        <charset val="134"/>
      </rPr>
      <t xml:space="preserve">      </t>
    </r>
    <r>
      <rPr>
        <sz val="11"/>
        <rFont val="宋体"/>
        <charset val="134"/>
      </rPr>
      <t>民航专项运输</t>
    </r>
  </si>
  <si>
    <r>
      <rPr>
        <sz val="11"/>
        <rFont val="Times New Roman"/>
        <charset val="134"/>
      </rPr>
      <t xml:space="preserve">      </t>
    </r>
    <r>
      <rPr>
        <sz val="11"/>
        <rFont val="宋体"/>
        <charset val="134"/>
      </rPr>
      <t>其他民用航空运输支出</t>
    </r>
  </si>
  <si>
    <r>
      <rPr>
        <sz val="11"/>
        <rFont val="Times New Roman"/>
        <charset val="134"/>
      </rPr>
      <t xml:space="preserve">    </t>
    </r>
    <r>
      <rPr>
        <sz val="11"/>
        <rFont val="宋体"/>
        <charset val="134"/>
      </rPr>
      <t>成品油价格改革对交通运输的补贴</t>
    </r>
  </si>
  <si>
    <r>
      <rPr>
        <sz val="11"/>
        <rFont val="Times New Roman"/>
        <charset val="134"/>
      </rPr>
      <t xml:space="preserve">      </t>
    </r>
    <r>
      <rPr>
        <sz val="11"/>
        <rFont val="宋体"/>
        <charset val="134"/>
      </rPr>
      <t>对城市公交的补贴</t>
    </r>
  </si>
  <si>
    <r>
      <rPr>
        <sz val="11"/>
        <rFont val="Times New Roman"/>
        <charset val="134"/>
      </rPr>
      <t xml:space="preserve">      </t>
    </r>
    <r>
      <rPr>
        <sz val="11"/>
        <rFont val="宋体"/>
        <charset val="134"/>
      </rPr>
      <t>对农村道路客运的补贴</t>
    </r>
  </si>
  <si>
    <r>
      <rPr>
        <sz val="11"/>
        <rFont val="Times New Roman"/>
        <charset val="134"/>
      </rPr>
      <t xml:space="preserve">      </t>
    </r>
    <r>
      <rPr>
        <sz val="11"/>
        <rFont val="宋体"/>
        <charset val="134"/>
      </rPr>
      <t>对出租车的补贴</t>
    </r>
  </si>
  <si>
    <r>
      <rPr>
        <sz val="11"/>
        <rFont val="Times New Roman"/>
        <charset val="134"/>
      </rPr>
      <t xml:space="preserve">      </t>
    </r>
    <r>
      <rPr>
        <sz val="11"/>
        <rFont val="宋体"/>
        <charset val="134"/>
      </rPr>
      <t>成品油价格改革补贴其他支出</t>
    </r>
  </si>
  <si>
    <r>
      <rPr>
        <sz val="11"/>
        <rFont val="Times New Roman"/>
        <charset val="134"/>
      </rPr>
      <t xml:space="preserve">    </t>
    </r>
    <r>
      <rPr>
        <sz val="11"/>
        <rFont val="宋体"/>
        <charset val="134"/>
      </rPr>
      <t>邮政业支出</t>
    </r>
  </si>
  <si>
    <r>
      <rPr>
        <sz val="11"/>
        <rFont val="Times New Roman"/>
        <charset val="134"/>
      </rPr>
      <t xml:space="preserve">      </t>
    </r>
    <r>
      <rPr>
        <sz val="11"/>
        <rFont val="宋体"/>
        <charset val="134"/>
      </rPr>
      <t>邮政普遍服务与特殊服务</t>
    </r>
  </si>
  <si>
    <r>
      <rPr>
        <sz val="11"/>
        <rFont val="Times New Roman"/>
        <charset val="134"/>
      </rPr>
      <t xml:space="preserve">      </t>
    </r>
    <r>
      <rPr>
        <sz val="11"/>
        <rFont val="宋体"/>
        <charset val="134"/>
      </rPr>
      <t>其他邮政业支出</t>
    </r>
  </si>
  <si>
    <r>
      <rPr>
        <sz val="11"/>
        <rFont val="Times New Roman"/>
        <charset val="134"/>
      </rPr>
      <t xml:space="preserve">    </t>
    </r>
    <r>
      <rPr>
        <sz val="11"/>
        <rFont val="宋体"/>
        <charset val="134"/>
      </rPr>
      <t>车辆购置税支出</t>
    </r>
  </si>
  <si>
    <r>
      <rPr>
        <sz val="11"/>
        <rFont val="Times New Roman"/>
        <charset val="134"/>
      </rPr>
      <t xml:space="preserve">      </t>
    </r>
    <r>
      <rPr>
        <sz val="11"/>
        <rFont val="宋体"/>
        <charset val="134"/>
      </rPr>
      <t>车辆购置税用于公路等基础设施建设支出</t>
    </r>
  </si>
  <si>
    <r>
      <rPr>
        <sz val="11"/>
        <rFont val="Times New Roman"/>
        <charset val="134"/>
      </rPr>
      <t xml:space="preserve">      </t>
    </r>
    <r>
      <rPr>
        <sz val="11"/>
        <rFont val="宋体"/>
        <charset val="134"/>
      </rPr>
      <t>车辆购置税用于农村公路建设支出</t>
    </r>
  </si>
  <si>
    <r>
      <rPr>
        <sz val="11"/>
        <rFont val="Times New Roman"/>
        <charset val="134"/>
      </rPr>
      <t xml:space="preserve">      </t>
    </r>
    <r>
      <rPr>
        <sz val="11"/>
        <rFont val="宋体"/>
        <charset val="134"/>
      </rPr>
      <t>车辆购置税用于老旧汽车报废更新补贴</t>
    </r>
  </si>
  <si>
    <r>
      <rPr>
        <sz val="11"/>
        <rFont val="Times New Roman"/>
        <charset val="134"/>
      </rPr>
      <t xml:space="preserve">      </t>
    </r>
    <r>
      <rPr>
        <sz val="11"/>
        <rFont val="宋体"/>
        <charset val="134"/>
      </rPr>
      <t>车辆购置税其他支出</t>
    </r>
  </si>
  <si>
    <r>
      <rPr>
        <sz val="11"/>
        <rFont val="Times New Roman"/>
        <charset val="134"/>
      </rPr>
      <t xml:space="preserve">    </t>
    </r>
    <r>
      <rPr>
        <sz val="11"/>
        <rFont val="宋体"/>
        <charset val="134"/>
      </rPr>
      <t>其他交通运输支出</t>
    </r>
  </si>
  <si>
    <r>
      <rPr>
        <sz val="11"/>
        <rFont val="Times New Roman"/>
        <charset val="134"/>
      </rPr>
      <t xml:space="preserve">      </t>
    </r>
    <r>
      <rPr>
        <sz val="11"/>
        <rFont val="宋体"/>
        <charset val="134"/>
      </rPr>
      <t>公共交通运营补助</t>
    </r>
  </si>
  <si>
    <r>
      <rPr>
        <sz val="11"/>
        <rFont val="Times New Roman"/>
        <charset val="134"/>
      </rPr>
      <t xml:space="preserve">      </t>
    </r>
    <r>
      <rPr>
        <sz val="11"/>
        <rFont val="宋体"/>
        <charset val="134"/>
      </rPr>
      <t>其他交通运输支出</t>
    </r>
  </si>
  <si>
    <r>
      <rPr>
        <sz val="11"/>
        <rFont val="宋体"/>
        <charset val="134"/>
      </rPr>
      <t>十四、资源勘探信息等支出</t>
    </r>
  </si>
  <si>
    <r>
      <rPr>
        <sz val="11"/>
        <rFont val="Times New Roman"/>
        <charset val="134"/>
      </rPr>
      <t xml:space="preserve">    </t>
    </r>
    <r>
      <rPr>
        <sz val="11"/>
        <rFont val="宋体"/>
        <charset val="134"/>
      </rPr>
      <t>资源勘探开发</t>
    </r>
  </si>
  <si>
    <r>
      <rPr>
        <sz val="11"/>
        <rFont val="Times New Roman"/>
        <charset val="134"/>
      </rPr>
      <t xml:space="preserve">      </t>
    </r>
    <r>
      <rPr>
        <sz val="11"/>
        <rFont val="宋体"/>
        <charset val="134"/>
      </rPr>
      <t>煤炭勘探开采和洗选</t>
    </r>
  </si>
  <si>
    <r>
      <rPr>
        <sz val="11"/>
        <rFont val="Times New Roman"/>
        <charset val="134"/>
      </rPr>
      <t xml:space="preserve">      </t>
    </r>
    <r>
      <rPr>
        <sz val="11"/>
        <rFont val="宋体"/>
        <charset val="134"/>
      </rPr>
      <t>石油和天然气勘探开采</t>
    </r>
  </si>
  <si>
    <r>
      <rPr>
        <sz val="11"/>
        <rFont val="Times New Roman"/>
        <charset val="134"/>
      </rPr>
      <t xml:space="preserve">      </t>
    </r>
    <r>
      <rPr>
        <sz val="11"/>
        <rFont val="宋体"/>
        <charset val="134"/>
      </rPr>
      <t>黑色金属矿勘探和采选</t>
    </r>
  </si>
  <si>
    <r>
      <rPr>
        <sz val="11"/>
        <rFont val="Times New Roman"/>
        <charset val="134"/>
      </rPr>
      <t xml:space="preserve">      </t>
    </r>
    <r>
      <rPr>
        <sz val="11"/>
        <rFont val="宋体"/>
        <charset val="134"/>
      </rPr>
      <t>有色金属矿勘探和采选</t>
    </r>
  </si>
  <si>
    <r>
      <rPr>
        <sz val="11"/>
        <rFont val="Times New Roman"/>
        <charset val="134"/>
      </rPr>
      <t xml:space="preserve">      </t>
    </r>
    <r>
      <rPr>
        <sz val="11"/>
        <rFont val="宋体"/>
        <charset val="134"/>
      </rPr>
      <t>非金属矿勘探和采选</t>
    </r>
  </si>
  <si>
    <r>
      <rPr>
        <sz val="11"/>
        <rFont val="Times New Roman"/>
        <charset val="134"/>
      </rPr>
      <t xml:space="preserve">      </t>
    </r>
    <r>
      <rPr>
        <sz val="11"/>
        <rFont val="宋体"/>
        <charset val="134"/>
      </rPr>
      <t>其他资源勘探业支出</t>
    </r>
  </si>
  <si>
    <r>
      <rPr>
        <sz val="11"/>
        <rFont val="Times New Roman"/>
        <charset val="134"/>
      </rPr>
      <t xml:space="preserve">    </t>
    </r>
    <r>
      <rPr>
        <sz val="11"/>
        <rFont val="宋体"/>
        <charset val="134"/>
      </rPr>
      <t>制造业</t>
    </r>
  </si>
  <si>
    <r>
      <rPr>
        <sz val="11"/>
        <rFont val="Times New Roman"/>
        <charset val="134"/>
      </rPr>
      <t xml:space="preserve">      </t>
    </r>
    <r>
      <rPr>
        <sz val="11"/>
        <rFont val="宋体"/>
        <charset val="134"/>
      </rPr>
      <t>纺织业</t>
    </r>
  </si>
  <si>
    <r>
      <rPr>
        <sz val="11"/>
        <rFont val="Times New Roman"/>
        <charset val="134"/>
      </rPr>
      <t xml:space="preserve">      </t>
    </r>
    <r>
      <rPr>
        <sz val="11"/>
        <rFont val="宋体"/>
        <charset val="134"/>
      </rPr>
      <t>医药制造业</t>
    </r>
  </si>
  <si>
    <r>
      <rPr>
        <sz val="11"/>
        <rFont val="Times New Roman"/>
        <charset val="134"/>
      </rPr>
      <t xml:space="preserve">      </t>
    </r>
    <r>
      <rPr>
        <sz val="11"/>
        <rFont val="宋体"/>
        <charset val="134"/>
      </rPr>
      <t>非金属矿物制品业</t>
    </r>
  </si>
  <si>
    <r>
      <rPr>
        <sz val="11"/>
        <rFont val="Times New Roman"/>
        <charset val="134"/>
      </rPr>
      <t xml:space="preserve">      </t>
    </r>
    <r>
      <rPr>
        <sz val="11"/>
        <rFont val="宋体"/>
        <charset val="134"/>
      </rPr>
      <t>通信设备、计算机及其他电子设备制造业</t>
    </r>
  </si>
  <si>
    <r>
      <rPr>
        <sz val="11"/>
        <rFont val="Times New Roman"/>
        <charset val="134"/>
      </rPr>
      <t xml:space="preserve">      </t>
    </r>
    <r>
      <rPr>
        <sz val="11"/>
        <rFont val="宋体"/>
        <charset val="134"/>
      </rPr>
      <t>交通运输设备制造业</t>
    </r>
  </si>
  <si>
    <r>
      <rPr>
        <sz val="11"/>
        <rFont val="Times New Roman"/>
        <charset val="134"/>
      </rPr>
      <t xml:space="preserve">      </t>
    </r>
    <r>
      <rPr>
        <sz val="11"/>
        <rFont val="宋体"/>
        <charset val="134"/>
      </rPr>
      <t>电气机械及器材制造业</t>
    </r>
  </si>
  <si>
    <r>
      <rPr>
        <sz val="11"/>
        <rFont val="Times New Roman"/>
        <charset val="134"/>
      </rPr>
      <t xml:space="preserve">      </t>
    </r>
    <r>
      <rPr>
        <sz val="11"/>
        <rFont val="宋体"/>
        <charset val="134"/>
      </rPr>
      <t>工艺品及其他制造业</t>
    </r>
  </si>
  <si>
    <r>
      <rPr>
        <sz val="11"/>
        <rFont val="Times New Roman"/>
        <charset val="134"/>
      </rPr>
      <t xml:space="preserve">      </t>
    </r>
    <r>
      <rPr>
        <sz val="11"/>
        <rFont val="宋体"/>
        <charset val="134"/>
      </rPr>
      <t>石油加工、炼焦及核燃料加工业</t>
    </r>
  </si>
  <si>
    <r>
      <rPr>
        <sz val="11"/>
        <rFont val="Times New Roman"/>
        <charset val="134"/>
      </rPr>
      <t xml:space="preserve">      </t>
    </r>
    <r>
      <rPr>
        <sz val="11"/>
        <rFont val="宋体"/>
        <charset val="134"/>
      </rPr>
      <t>化学原料及化学制品制造业</t>
    </r>
  </si>
  <si>
    <r>
      <rPr>
        <sz val="11"/>
        <rFont val="Times New Roman"/>
        <charset val="134"/>
      </rPr>
      <t xml:space="preserve">      </t>
    </r>
    <r>
      <rPr>
        <sz val="11"/>
        <rFont val="宋体"/>
        <charset val="134"/>
      </rPr>
      <t>黑色金属冶炼及压延加工业</t>
    </r>
  </si>
  <si>
    <r>
      <rPr>
        <sz val="11"/>
        <rFont val="Times New Roman"/>
        <charset val="134"/>
      </rPr>
      <t xml:space="preserve">      </t>
    </r>
    <r>
      <rPr>
        <sz val="11"/>
        <rFont val="宋体"/>
        <charset val="134"/>
      </rPr>
      <t>有色金属冶炼及压延加工业</t>
    </r>
  </si>
  <si>
    <r>
      <rPr>
        <sz val="11"/>
        <rFont val="Times New Roman"/>
        <charset val="134"/>
      </rPr>
      <t xml:space="preserve">      </t>
    </r>
    <r>
      <rPr>
        <sz val="11"/>
        <rFont val="宋体"/>
        <charset val="134"/>
      </rPr>
      <t>其他制造业支出</t>
    </r>
  </si>
  <si>
    <r>
      <rPr>
        <sz val="11"/>
        <rFont val="Times New Roman"/>
        <charset val="134"/>
      </rPr>
      <t xml:space="preserve">    </t>
    </r>
    <r>
      <rPr>
        <sz val="11"/>
        <rFont val="宋体"/>
        <charset val="134"/>
      </rPr>
      <t>建筑业</t>
    </r>
  </si>
  <si>
    <r>
      <rPr>
        <sz val="11"/>
        <rFont val="Times New Roman"/>
        <charset val="134"/>
      </rPr>
      <t xml:space="preserve">      </t>
    </r>
    <r>
      <rPr>
        <sz val="11"/>
        <rFont val="宋体"/>
        <charset val="134"/>
      </rPr>
      <t>其他建筑业支出</t>
    </r>
  </si>
  <si>
    <r>
      <rPr>
        <sz val="11"/>
        <rFont val="Times New Roman"/>
        <charset val="134"/>
      </rPr>
      <t xml:space="preserve">    </t>
    </r>
    <r>
      <rPr>
        <sz val="11"/>
        <rFont val="宋体"/>
        <charset val="134"/>
      </rPr>
      <t>工业和信息产业监管</t>
    </r>
  </si>
  <si>
    <r>
      <rPr>
        <sz val="11"/>
        <rFont val="Times New Roman"/>
        <charset val="134"/>
      </rPr>
      <t xml:space="preserve">      </t>
    </r>
    <r>
      <rPr>
        <sz val="11"/>
        <rFont val="宋体"/>
        <charset val="134"/>
      </rPr>
      <t>战备应急</t>
    </r>
  </si>
  <si>
    <r>
      <rPr>
        <sz val="11"/>
        <rFont val="Times New Roman"/>
        <charset val="134"/>
      </rPr>
      <t xml:space="preserve">      </t>
    </r>
    <r>
      <rPr>
        <sz val="11"/>
        <rFont val="宋体"/>
        <charset val="134"/>
      </rPr>
      <t>信息安全建设</t>
    </r>
  </si>
  <si>
    <r>
      <rPr>
        <sz val="11"/>
        <rFont val="Times New Roman"/>
        <charset val="134"/>
      </rPr>
      <t xml:space="preserve">      </t>
    </r>
    <r>
      <rPr>
        <sz val="11"/>
        <rFont val="宋体"/>
        <charset val="134"/>
      </rPr>
      <t>专用通信</t>
    </r>
  </si>
  <si>
    <r>
      <rPr>
        <sz val="11"/>
        <rFont val="Times New Roman"/>
        <charset val="134"/>
      </rPr>
      <t xml:space="preserve">      </t>
    </r>
    <r>
      <rPr>
        <sz val="11"/>
        <rFont val="宋体"/>
        <charset val="134"/>
      </rPr>
      <t>无线电监管</t>
    </r>
  </si>
  <si>
    <r>
      <rPr>
        <sz val="11"/>
        <rFont val="Times New Roman"/>
        <charset val="134"/>
      </rPr>
      <t xml:space="preserve">      </t>
    </r>
    <r>
      <rPr>
        <sz val="11"/>
        <rFont val="宋体"/>
        <charset val="134"/>
      </rPr>
      <t>工业和信息产业战略研究与标准制定</t>
    </r>
  </si>
  <si>
    <r>
      <rPr>
        <sz val="11"/>
        <rFont val="Times New Roman"/>
        <charset val="134"/>
      </rPr>
      <t xml:space="preserve">      </t>
    </r>
    <r>
      <rPr>
        <sz val="11"/>
        <rFont val="宋体"/>
        <charset val="134"/>
      </rPr>
      <t>工业和信息产业支持</t>
    </r>
  </si>
  <si>
    <r>
      <rPr>
        <sz val="11"/>
        <rFont val="Times New Roman"/>
        <charset val="134"/>
      </rPr>
      <t xml:space="preserve">      </t>
    </r>
    <r>
      <rPr>
        <sz val="11"/>
        <rFont val="宋体"/>
        <charset val="134"/>
      </rPr>
      <t>电子专项工程</t>
    </r>
  </si>
  <si>
    <r>
      <rPr>
        <sz val="11"/>
        <rFont val="Times New Roman"/>
        <charset val="134"/>
      </rPr>
      <t xml:space="preserve">      </t>
    </r>
    <r>
      <rPr>
        <sz val="11"/>
        <rFont val="宋体"/>
        <charset val="134"/>
      </rPr>
      <t>技术基础研究</t>
    </r>
  </si>
  <si>
    <r>
      <rPr>
        <sz val="11"/>
        <rFont val="Times New Roman"/>
        <charset val="134"/>
      </rPr>
      <t xml:space="preserve">      </t>
    </r>
    <r>
      <rPr>
        <sz val="11"/>
        <rFont val="宋体"/>
        <charset val="134"/>
      </rPr>
      <t>其他工业和信息产业监管支出</t>
    </r>
  </si>
  <si>
    <r>
      <rPr>
        <sz val="11"/>
        <rFont val="Times New Roman"/>
        <charset val="134"/>
      </rPr>
      <t xml:space="preserve">    </t>
    </r>
    <r>
      <rPr>
        <sz val="11"/>
        <rFont val="宋体"/>
        <charset val="134"/>
      </rPr>
      <t>安全生产监管</t>
    </r>
  </si>
  <si>
    <r>
      <rPr>
        <sz val="11"/>
        <rFont val="Times New Roman"/>
        <charset val="134"/>
      </rPr>
      <t xml:space="preserve">      </t>
    </r>
    <r>
      <rPr>
        <sz val="11"/>
        <rFont val="宋体"/>
        <charset val="134"/>
      </rPr>
      <t>安全监管监察专项</t>
    </r>
  </si>
  <si>
    <r>
      <rPr>
        <sz val="11"/>
        <rFont val="Times New Roman"/>
        <charset val="134"/>
      </rPr>
      <t xml:space="preserve">      </t>
    </r>
    <r>
      <rPr>
        <sz val="11"/>
        <rFont val="宋体"/>
        <charset val="134"/>
      </rPr>
      <t>应急救援支出</t>
    </r>
  </si>
  <si>
    <r>
      <rPr>
        <sz val="11"/>
        <rFont val="Times New Roman"/>
        <charset val="134"/>
      </rPr>
      <t xml:space="preserve">      </t>
    </r>
    <r>
      <rPr>
        <sz val="11"/>
        <rFont val="宋体"/>
        <charset val="134"/>
      </rPr>
      <t>煤炭安全</t>
    </r>
  </si>
  <si>
    <r>
      <rPr>
        <sz val="11"/>
        <rFont val="Times New Roman"/>
        <charset val="134"/>
      </rPr>
      <t xml:space="preserve">      </t>
    </r>
    <r>
      <rPr>
        <sz val="11"/>
        <rFont val="宋体"/>
        <charset val="134"/>
      </rPr>
      <t>其他安全生产监管支出</t>
    </r>
  </si>
  <si>
    <r>
      <rPr>
        <sz val="11"/>
        <rFont val="Times New Roman"/>
        <charset val="134"/>
      </rPr>
      <t xml:space="preserve">    </t>
    </r>
    <r>
      <rPr>
        <sz val="11"/>
        <rFont val="宋体"/>
        <charset val="134"/>
      </rPr>
      <t>国有资产监管</t>
    </r>
  </si>
  <si>
    <r>
      <rPr>
        <sz val="11"/>
        <rFont val="Times New Roman"/>
        <charset val="134"/>
      </rPr>
      <t xml:space="preserve">      </t>
    </r>
    <r>
      <rPr>
        <sz val="11"/>
        <rFont val="宋体"/>
        <charset val="134"/>
      </rPr>
      <t>国有企业监事会专项</t>
    </r>
  </si>
  <si>
    <r>
      <rPr>
        <sz val="11"/>
        <rFont val="Times New Roman"/>
        <charset val="134"/>
      </rPr>
      <t xml:space="preserve">      </t>
    </r>
    <r>
      <rPr>
        <sz val="11"/>
        <rFont val="宋体"/>
        <charset val="134"/>
      </rPr>
      <t>其他国有资产监管支出</t>
    </r>
  </si>
  <si>
    <r>
      <rPr>
        <sz val="11"/>
        <rFont val="Times New Roman"/>
        <charset val="134"/>
      </rPr>
      <t xml:space="preserve">    </t>
    </r>
    <r>
      <rPr>
        <sz val="11"/>
        <rFont val="宋体"/>
        <charset val="134"/>
      </rPr>
      <t>支持中小企业发展和管理支出</t>
    </r>
  </si>
  <si>
    <r>
      <rPr>
        <sz val="11"/>
        <rFont val="Times New Roman"/>
        <charset val="134"/>
      </rPr>
      <t xml:space="preserve">      </t>
    </r>
    <r>
      <rPr>
        <sz val="11"/>
        <rFont val="宋体"/>
        <charset val="134"/>
      </rPr>
      <t>科技型中小企业技术创新基金</t>
    </r>
  </si>
  <si>
    <r>
      <rPr>
        <sz val="11"/>
        <rFont val="Times New Roman"/>
        <charset val="134"/>
      </rPr>
      <t xml:space="preserve">      </t>
    </r>
    <r>
      <rPr>
        <sz val="11"/>
        <rFont val="宋体"/>
        <charset val="134"/>
      </rPr>
      <t>中小企业发展专项</t>
    </r>
  </si>
  <si>
    <r>
      <rPr>
        <sz val="11"/>
        <rFont val="Times New Roman"/>
        <charset val="134"/>
      </rPr>
      <t xml:space="preserve">      </t>
    </r>
    <r>
      <rPr>
        <sz val="11"/>
        <rFont val="宋体"/>
        <charset val="134"/>
      </rPr>
      <t>其他支持中小企业发展和管理支出</t>
    </r>
  </si>
  <si>
    <r>
      <rPr>
        <sz val="11"/>
        <rFont val="Times New Roman"/>
        <charset val="134"/>
      </rPr>
      <t xml:space="preserve">    </t>
    </r>
    <r>
      <rPr>
        <sz val="11"/>
        <rFont val="宋体"/>
        <charset val="134"/>
      </rPr>
      <t>其他资源勘探信息等支出</t>
    </r>
  </si>
  <si>
    <r>
      <rPr>
        <sz val="11"/>
        <rFont val="Times New Roman"/>
        <charset val="134"/>
      </rPr>
      <t xml:space="preserve">      </t>
    </r>
    <r>
      <rPr>
        <sz val="11"/>
        <rFont val="宋体"/>
        <charset val="134"/>
      </rPr>
      <t>黄金事务</t>
    </r>
  </si>
  <si>
    <r>
      <rPr>
        <sz val="11"/>
        <rFont val="Times New Roman"/>
        <charset val="134"/>
      </rPr>
      <t xml:space="preserve">      </t>
    </r>
    <r>
      <rPr>
        <sz val="11"/>
        <rFont val="宋体"/>
        <charset val="134"/>
      </rPr>
      <t>建设项目贷款贴息</t>
    </r>
  </si>
  <si>
    <r>
      <rPr>
        <sz val="11"/>
        <rFont val="Times New Roman"/>
        <charset val="134"/>
      </rPr>
      <t xml:space="preserve">      </t>
    </r>
    <r>
      <rPr>
        <sz val="11"/>
        <rFont val="宋体"/>
        <charset val="134"/>
      </rPr>
      <t>技术改造支出</t>
    </r>
  </si>
  <si>
    <r>
      <rPr>
        <sz val="11"/>
        <rFont val="Times New Roman"/>
        <charset val="134"/>
      </rPr>
      <t xml:space="preserve">      </t>
    </r>
    <r>
      <rPr>
        <sz val="11"/>
        <rFont val="宋体"/>
        <charset val="134"/>
      </rPr>
      <t>中药材扶持资金支出</t>
    </r>
  </si>
  <si>
    <r>
      <rPr>
        <sz val="11"/>
        <rFont val="Times New Roman"/>
        <charset val="134"/>
      </rPr>
      <t xml:space="preserve">      </t>
    </r>
    <r>
      <rPr>
        <sz val="11"/>
        <rFont val="宋体"/>
        <charset val="134"/>
      </rPr>
      <t>重点产业振兴和技术改造项目贷款贴息</t>
    </r>
  </si>
  <si>
    <r>
      <rPr>
        <sz val="11"/>
        <rFont val="Times New Roman"/>
        <charset val="134"/>
      </rPr>
      <t xml:space="preserve">      </t>
    </r>
    <r>
      <rPr>
        <sz val="11"/>
        <rFont val="宋体"/>
        <charset val="134"/>
      </rPr>
      <t>其他资源勘探信息等支出</t>
    </r>
  </si>
  <si>
    <r>
      <rPr>
        <sz val="11"/>
        <rFont val="宋体"/>
        <charset val="134"/>
      </rPr>
      <t>十五、商业服务业等支出</t>
    </r>
  </si>
  <si>
    <r>
      <rPr>
        <sz val="11"/>
        <rFont val="Times New Roman"/>
        <charset val="134"/>
      </rPr>
      <t xml:space="preserve">    </t>
    </r>
    <r>
      <rPr>
        <sz val="11"/>
        <rFont val="宋体"/>
        <charset val="134"/>
      </rPr>
      <t>商业流通事务</t>
    </r>
  </si>
  <si>
    <r>
      <rPr>
        <sz val="11"/>
        <rFont val="Times New Roman"/>
        <charset val="134"/>
      </rPr>
      <t xml:space="preserve">      </t>
    </r>
    <r>
      <rPr>
        <sz val="11"/>
        <rFont val="宋体"/>
        <charset val="134"/>
      </rPr>
      <t>食品流通安全补贴</t>
    </r>
  </si>
  <si>
    <r>
      <rPr>
        <sz val="11"/>
        <rFont val="Times New Roman"/>
        <charset val="134"/>
      </rPr>
      <t xml:space="preserve">      </t>
    </r>
    <r>
      <rPr>
        <sz val="11"/>
        <rFont val="宋体"/>
        <charset val="134"/>
      </rPr>
      <t>市场监测及信息管理</t>
    </r>
  </si>
  <si>
    <r>
      <rPr>
        <sz val="11"/>
        <rFont val="Times New Roman"/>
        <charset val="134"/>
      </rPr>
      <t xml:space="preserve">      </t>
    </r>
    <r>
      <rPr>
        <sz val="11"/>
        <rFont val="宋体"/>
        <charset val="134"/>
      </rPr>
      <t>民贸企业补贴</t>
    </r>
  </si>
  <si>
    <r>
      <rPr>
        <sz val="11"/>
        <rFont val="Times New Roman"/>
        <charset val="134"/>
      </rPr>
      <t xml:space="preserve">      </t>
    </r>
    <r>
      <rPr>
        <sz val="11"/>
        <rFont val="宋体"/>
        <charset val="134"/>
      </rPr>
      <t>民贸民品贷款贴息</t>
    </r>
  </si>
  <si>
    <r>
      <rPr>
        <sz val="11"/>
        <rFont val="Times New Roman"/>
        <charset val="134"/>
      </rPr>
      <t xml:space="preserve">      </t>
    </r>
    <r>
      <rPr>
        <sz val="11"/>
        <rFont val="宋体"/>
        <charset val="134"/>
      </rPr>
      <t>其他商业流通事务支出</t>
    </r>
  </si>
  <si>
    <r>
      <rPr>
        <sz val="11"/>
        <rFont val="Times New Roman"/>
        <charset val="134"/>
      </rPr>
      <t xml:space="preserve">    </t>
    </r>
    <r>
      <rPr>
        <sz val="11"/>
        <rFont val="宋体"/>
        <charset val="134"/>
      </rPr>
      <t>旅游业管理与服务支出</t>
    </r>
  </si>
  <si>
    <r>
      <rPr>
        <sz val="11"/>
        <rFont val="Times New Roman"/>
        <charset val="134"/>
      </rPr>
      <t xml:space="preserve">      </t>
    </r>
    <r>
      <rPr>
        <sz val="11"/>
        <rFont val="宋体"/>
        <charset val="134"/>
      </rPr>
      <t>旅游宣传</t>
    </r>
  </si>
  <si>
    <r>
      <rPr>
        <sz val="11"/>
        <rFont val="Times New Roman"/>
        <charset val="134"/>
      </rPr>
      <t xml:space="preserve">      </t>
    </r>
    <r>
      <rPr>
        <sz val="11"/>
        <rFont val="宋体"/>
        <charset val="134"/>
      </rPr>
      <t>旅游行业业务管理</t>
    </r>
  </si>
  <si>
    <r>
      <rPr>
        <sz val="11"/>
        <rFont val="Times New Roman"/>
        <charset val="134"/>
      </rPr>
      <t xml:space="preserve">      </t>
    </r>
    <r>
      <rPr>
        <sz val="11"/>
        <rFont val="宋体"/>
        <charset val="134"/>
      </rPr>
      <t>其他旅游业管理与服务支出</t>
    </r>
  </si>
  <si>
    <r>
      <rPr>
        <sz val="11"/>
        <rFont val="Times New Roman"/>
        <charset val="134"/>
      </rPr>
      <t xml:space="preserve">    </t>
    </r>
    <r>
      <rPr>
        <sz val="11"/>
        <rFont val="宋体"/>
        <charset val="134"/>
      </rPr>
      <t>涉外发展服务支出</t>
    </r>
  </si>
  <si>
    <r>
      <rPr>
        <sz val="11"/>
        <rFont val="Times New Roman"/>
        <charset val="134"/>
      </rPr>
      <t xml:space="preserve">      </t>
    </r>
    <r>
      <rPr>
        <sz val="11"/>
        <rFont val="宋体"/>
        <charset val="134"/>
      </rPr>
      <t>外商投资环境建设补助资金</t>
    </r>
  </si>
  <si>
    <r>
      <rPr>
        <sz val="11"/>
        <rFont val="Times New Roman"/>
        <charset val="134"/>
      </rPr>
      <t xml:space="preserve">      </t>
    </r>
    <r>
      <rPr>
        <sz val="11"/>
        <rFont val="宋体"/>
        <charset val="134"/>
      </rPr>
      <t>其他涉外发展服务支出</t>
    </r>
  </si>
  <si>
    <r>
      <rPr>
        <sz val="11"/>
        <rFont val="Times New Roman"/>
        <charset val="134"/>
      </rPr>
      <t xml:space="preserve">    </t>
    </r>
    <r>
      <rPr>
        <sz val="11"/>
        <rFont val="宋体"/>
        <charset val="134"/>
      </rPr>
      <t>其他商业服务业等支出</t>
    </r>
  </si>
  <si>
    <r>
      <rPr>
        <sz val="11"/>
        <rFont val="Times New Roman"/>
        <charset val="134"/>
      </rPr>
      <t xml:space="preserve">      </t>
    </r>
    <r>
      <rPr>
        <sz val="11"/>
        <rFont val="宋体"/>
        <charset val="134"/>
      </rPr>
      <t>服务业基础设施建设</t>
    </r>
  </si>
  <si>
    <r>
      <rPr>
        <sz val="11"/>
        <rFont val="Times New Roman"/>
        <charset val="134"/>
      </rPr>
      <t xml:space="preserve">      </t>
    </r>
    <r>
      <rPr>
        <sz val="11"/>
        <rFont val="宋体"/>
        <charset val="134"/>
      </rPr>
      <t>其他商业服务业等支出</t>
    </r>
  </si>
  <si>
    <r>
      <rPr>
        <sz val="11"/>
        <rFont val="宋体"/>
        <charset val="134"/>
      </rPr>
      <t>十六、金融支出</t>
    </r>
  </si>
  <si>
    <r>
      <rPr>
        <sz val="11"/>
        <rFont val="Times New Roman"/>
        <charset val="134"/>
      </rPr>
      <t xml:space="preserve">    </t>
    </r>
    <r>
      <rPr>
        <sz val="11"/>
        <rFont val="宋体"/>
        <charset val="134"/>
      </rPr>
      <t>金融部门行政支出</t>
    </r>
  </si>
  <si>
    <r>
      <rPr>
        <sz val="11"/>
        <rFont val="Times New Roman"/>
        <charset val="134"/>
      </rPr>
      <t xml:space="preserve">      </t>
    </r>
    <r>
      <rPr>
        <sz val="11"/>
        <rFont val="宋体"/>
        <charset val="134"/>
      </rPr>
      <t>安全防卫</t>
    </r>
  </si>
  <si>
    <r>
      <rPr>
        <sz val="11"/>
        <rFont val="Times New Roman"/>
        <charset val="134"/>
      </rPr>
      <t xml:space="preserve">      </t>
    </r>
    <r>
      <rPr>
        <sz val="11"/>
        <rFont val="宋体"/>
        <charset val="134"/>
      </rPr>
      <t>金融部门其他行政支出</t>
    </r>
  </si>
  <si>
    <r>
      <rPr>
        <sz val="11"/>
        <rFont val="Times New Roman"/>
        <charset val="134"/>
      </rPr>
      <t xml:space="preserve">    </t>
    </r>
    <r>
      <rPr>
        <sz val="11"/>
        <rFont val="宋体"/>
        <charset val="134"/>
      </rPr>
      <t>金融发展支出</t>
    </r>
  </si>
  <si>
    <r>
      <rPr>
        <sz val="11"/>
        <rFont val="Times New Roman"/>
        <charset val="134"/>
      </rPr>
      <t xml:space="preserve">      </t>
    </r>
    <r>
      <rPr>
        <sz val="11"/>
        <rFont val="宋体"/>
        <charset val="134"/>
      </rPr>
      <t>政策性银行亏损补贴</t>
    </r>
  </si>
  <si>
    <r>
      <rPr>
        <sz val="11"/>
        <rFont val="Times New Roman"/>
        <charset val="134"/>
      </rPr>
      <t xml:space="preserve">      </t>
    </r>
    <r>
      <rPr>
        <sz val="11"/>
        <rFont val="宋体"/>
        <charset val="134"/>
      </rPr>
      <t>商业银行贷款贴息</t>
    </r>
  </si>
  <si>
    <r>
      <rPr>
        <sz val="11"/>
        <rFont val="Times New Roman"/>
        <charset val="134"/>
      </rPr>
      <t xml:space="preserve">      </t>
    </r>
    <r>
      <rPr>
        <sz val="11"/>
        <rFont val="宋体"/>
        <charset val="134"/>
      </rPr>
      <t>补充资本金</t>
    </r>
  </si>
  <si>
    <r>
      <rPr>
        <sz val="11"/>
        <rFont val="Times New Roman"/>
        <charset val="134"/>
      </rPr>
      <t xml:space="preserve">      </t>
    </r>
    <r>
      <rPr>
        <sz val="11"/>
        <rFont val="宋体"/>
        <charset val="134"/>
      </rPr>
      <t>风险基金补助</t>
    </r>
  </si>
  <si>
    <r>
      <rPr>
        <sz val="11"/>
        <rFont val="Times New Roman"/>
        <charset val="134"/>
      </rPr>
      <t xml:space="preserve">      </t>
    </r>
    <r>
      <rPr>
        <sz val="11"/>
        <rFont val="宋体"/>
        <charset val="134"/>
      </rPr>
      <t>其他金融发展支出</t>
    </r>
  </si>
  <si>
    <r>
      <rPr>
        <sz val="11"/>
        <rFont val="Times New Roman"/>
        <charset val="134"/>
      </rPr>
      <t xml:space="preserve">    </t>
    </r>
    <r>
      <rPr>
        <sz val="11"/>
        <rFont val="宋体"/>
        <charset val="134"/>
      </rPr>
      <t>其他金融支出</t>
    </r>
  </si>
  <si>
    <r>
      <rPr>
        <sz val="11"/>
        <rFont val="宋体"/>
        <charset val="134"/>
      </rPr>
      <t>十七、援助其他地区支出</t>
    </r>
  </si>
  <si>
    <r>
      <rPr>
        <sz val="11"/>
        <rFont val="Times New Roman"/>
        <charset val="134"/>
      </rPr>
      <t xml:space="preserve">    </t>
    </r>
    <r>
      <rPr>
        <sz val="11"/>
        <rFont val="宋体"/>
        <charset val="134"/>
      </rPr>
      <t>一般公共服务</t>
    </r>
  </si>
  <si>
    <r>
      <rPr>
        <sz val="11"/>
        <rFont val="Times New Roman"/>
        <charset val="134"/>
      </rPr>
      <t xml:space="preserve">    </t>
    </r>
    <r>
      <rPr>
        <sz val="11"/>
        <rFont val="宋体"/>
        <charset val="134"/>
      </rPr>
      <t>教育</t>
    </r>
  </si>
  <si>
    <r>
      <rPr>
        <sz val="11"/>
        <rFont val="Times New Roman"/>
        <charset val="134"/>
      </rPr>
      <t xml:space="preserve">    </t>
    </r>
    <r>
      <rPr>
        <sz val="11"/>
        <rFont val="宋体"/>
        <charset val="134"/>
      </rPr>
      <t>文化体育与传媒</t>
    </r>
  </si>
  <si>
    <r>
      <rPr>
        <sz val="11"/>
        <rFont val="Times New Roman"/>
        <charset val="134"/>
      </rPr>
      <t xml:space="preserve">    </t>
    </r>
    <r>
      <rPr>
        <sz val="11"/>
        <rFont val="宋体"/>
        <charset val="134"/>
      </rPr>
      <t>医疗卫生</t>
    </r>
  </si>
  <si>
    <r>
      <rPr>
        <sz val="11"/>
        <rFont val="Times New Roman"/>
        <charset val="134"/>
      </rPr>
      <t xml:space="preserve">    </t>
    </r>
    <r>
      <rPr>
        <sz val="11"/>
        <rFont val="宋体"/>
        <charset val="134"/>
      </rPr>
      <t>节能环保</t>
    </r>
  </si>
  <si>
    <r>
      <rPr>
        <sz val="11"/>
        <rFont val="Times New Roman"/>
        <charset val="134"/>
      </rPr>
      <t xml:space="preserve">    </t>
    </r>
    <r>
      <rPr>
        <sz val="11"/>
        <rFont val="宋体"/>
        <charset val="134"/>
      </rPr>
      <t>交通运输</t>
    </r>
  </si>
  <si>
    <r>
      <rPr>
        <sz val="11"/>
        <rFont val="Times New Roman"/>
        <charset val="134"/>
      </rPr>
      <t xml:space="preserve">    </t>
    </r>
    <r>
      <rPr>
        <sz val="11"/>
        <rFont val="宋体"/>
        <charset val="134"/>
      </rPr>
      <t>住房保障</t>
    </r>
  </si>
  <si>
    <r>
      <rPr>
        <sz val="11"/>
        <rFont val="Times New Roman"/>
        <charset val="134"/>
      </rPr>
      <t xml:space="preserve">    </t>
    </r>
    <r>
      <rPr>
        <sz val="11"/>
        <rFont val="宋体"/>
        <charset val="134"/>
      </rPr>
      <t>其他支出</t>
    </r>
  </si>
  <si>
    <r>
      <rPr>
        <sz val="11"/>
        <rFont val="宋体"/>
        <charset val="134"/>
      </rPr>
      <t>十八、国土海洋气象等支出</t>
    </r>
  </si>
  <si>
    <r>
      <rPr>
        <sz val="11"/>
        <rFont val="Times New Roman"/>
        <charset val="134"/>
      </rPr>
      <t xml:space="preserve">    </t>
    </r>
    <r>
      <rPr>
        <sz val="11"/>
        <rFont val="宋体"/>
        <charset val="134"/>
      </rPr>
      <t>国土资源事务</t>
    </r>
  </si>
  <si>
    <r>
      <rPr>
        <sz val="11"/>
        <rFont val="Times New Roman"/>
        <charset val="134"/>
      </rPr>
      <t xml:space="preserve">      </t>
    </r>
    <r>
      <rPr>
        <sz val="11"/>
        <rFont val="宋体"/>
        <charset val="134"/>
      </rPr>
      <t>国土资源规划及管理</t>
    </r>
  </si>
  <si>
    <r>
      <rPr>
        <sz val="11"/>
        <rFont val="Times New Roman"/>
        <charset val="134"/>
      </rPr>
      <t xml:space="preserve">      </t>
    </r>
    <r>
      <rPr>
        <sz val="11"/>
        <rFont val="宋体"/>
        <charset val="134"/>
      </rPr>
      <t>土地资源调查</t>
    </r>
  </si>
  <si>
    <r>
      <rPr>
        <sz val="11"/>
        <rFont val="Times New Roman"/>
        <charset val="134"/>
      </rPr>
      <t xml:space="preserve">      </t>
    </r>
    <r>
      <rPr>
        <sz val="11"/>
        <rFont val="宋体"/>
        <charset val="134"/>
      </rPr>
      <t>土地资源利用与保护</t>
    </r>
  </si>
  <si>
    <r>
      <rPr>
        <sz val="11"/>
        <rFont val="Times New Roman"/>
        <charset val="134"/>
      </rPr>
      <t xml:space="preserve">      </t>
    </r>
    <r>
      <rPr>
        <sz val="11"/>
        <rFont val="宋体"/>
        <charset val="134"/>
      </rPr>
      <t>国土资源社会公益服务</t>
    </r>
  </si>
  <si>
    <r>
      <rPr>
        <sz val="11"/>
        <rFont val="Times New Roman"/>
        <charset val="134"/>
      </rPr>
      <t xml:space="preserve">      </t>
    </r>
    <r>
      <rPr>
        <sz val="11"/>
        <rFont val="宋体"/>
        <charset val="134"/>
      </rPr>
      <t>国土资源行业业务管理</t>
    </r>
  </si>
  <si>
    <r>
      <rPr>
        <sz val="11"/>
        <rFont val="Times New Roman"/>
        <charset val="134"/>
      </rPr>
      <t xml:space="preserve">      </t>
    </r>
    <r>
      <rPr>
        <sz val="11"/>
        <rFont val="宋体"/>
        <charset val="134"/>
      </rPr>
      <t>国土资源调查</t>
    </r>
  </si>
  <si>
    <r>
      <rPr>
        <sz val="11"/>
        <rFont val="Times New Roman"/>
        <charset val="134"/>
      </rPr>
      <t xml:space="preserve">      </t>
    </r>
    <r>
      <rPr>
        <sz val="11"/>
        <rFont val="宋体"/>
        <charset val="134"/>
      </rPr>
      <t>国土整治</t>
    </r>
  </si>
  <si>
    <r>
      <rPr>
        <sz val="11"/>
        <rFont val="Times New Roman"/>
        <charset val="134"/>
      </rPr>
      <t xml:space="preserve">      </t>
    </r>
    <r>
      <rPr>
        <sz val="11"/>
        <rFont val="宋体"/>
        <charset val="134"/>
      </rPr>
      <t>地质灾害防治</t>
    </r>
  </si>
  <si>
    <r>
      <rPr>
        <sz val="11"/>
        <rFont val="Times New Roman"/>
        <charset val="134"/>
      </rPr>
      <t xml:space="preserve">      </t>
    </r>
    <r>
      <rPr>
        <sz val="11"/>
        <rFont val="宋体"/>
        <charset val="134"/>
      </rPr>
      <t>土地资源储备支出</t>
    </r>
  </si>
  <si>
    <r>
      <rPr>
        <sz val="11"/>
        <rFont val="Times New Roman"/>
        <charset val="134"/>
      </rPr>
      <t xml:space="preserve">      </t>
    </r>
    <r>
      <rPr>
        <sz val="11"/>
        <rFont val="宋体"/>
        <charset val="134"/>
      </rPr>
      <t>地质矿产资源与环境调查</t>
    </r>
  </si>
  <si>
    <r>
      <rPr>
        <sz val="11"/>
        <rFont val="Times New Roman"/>
        <charset val="134"/>
      </rPr>
      <t xml:space="preserve">      </t>
    </r>
    <r>
      <rPr>
        <sz val="11"/>
        <rFont val="宋体"/>
        <charset val="134"/>
      </rPr>
      <t>地质矿产资源利用与保护</t>
    </r>
  </si>
  <si>
    <r>
      <rPr>
        <sz val="11"/>
        <rFont val="Times New Roman"/>
        <charset val="134"/>
      </rPr>
      <t xml:space="preserve">      </t>
    </r>
    <r>
      <rPr>
        <sz val="11"/>
        <rFont val="宋体"/>
        <charset val="134"/>
      </rPr>
      <t>地质转产项目财政贴息</t>
    </r>
  </si>
  <si>
    <r>
      <rPr>
        <sz val="11"/>
        <rFont val="Times New Roman"/>
        <charset val="134"/>
      </rPr>
      <t xml:space="preserve">      </t>
    </r>
    <r>
      <rPr>
        <sz val="11"/>
        <rFont val="宋体"/>
        <charset val="134"/>
      </rPr>
      <t>国外风险勘查</t>
    </r>
  </si>
  <si>
    <r>
      <rPr>
        <sz val="11"/>
        <rFont val="Times New Roman"/>
        <charset val="134"/>
      </rPr>
      <t xml:space="preserve">      </t>
    </r>
    <r>
      <rPr>
        <sz val="11"/>
        <rFont val="宋体"/>
        <charset val="134"/>
      </rPr>
      <t>地质勘查基金（周转金）支出</t>
    </r>
  </si>
  <si>
    <r>
      <rPr>
        <sz val="11"/>
        <rFont val="Times New Roman"/>
        <charset val="134"/>
      </rPr>
      <t xml:space="preserve">      </t>
    </r>
    <r>
      <rPr>
        <sz val="11"/>
        <rFont val="宋体"/>
        <charset val="134"/>
      </rPr>
      <t>其他国土资源事务支出</t>
    </r>
  </si>
  <si>
    <r>
      <rPr>
        <sz val="11"/>
        <rFont val="Times New Roman"/>
        <charset val="134"/>
      </rPr>
      <t xml:space="preserve">    </t>
    </r>
    <r>
      <rPr>
        <sz val="11"/>
        <rFont val="宋体"/>
        <charset val="134"/>
      </rPr>
      <t>海洋管理事务</t>
    </r>
  </si>
  <si>
    <r>
      <rPr>
        <sz val="11"/>
        <rFont val="Times New Roman"/>
        <charset val="134"/>
      </rPr>
      <t xml:space="preserve">      </t>
    </r>
    <r>
      <rPr>
        <sz val="11"/>
        <rFont val="宋体"/>
        <charset val="134"/>
      </rPr>
      <t>海域使用管理</t>
    </r>
  </si>
  <si>
    <r>
      <rPr>
        <sz val="11"/>
        <rFont val="Times New Roman"/>
        <charset val="134"/>
      </rPr>
      <t xml:space="preserve">      </t>
    </r>
    <r>
      <rPr>
        <sz val="11"/>
        <rFont val="宋体"/>
        <charset val="134"/>
      </rPr>
      <t>海洋环境保护与监测</t>
    </r>
  </si>
  <si>
    <r>
      <rPr>
        <sz val="11"/>
        <rFont val="Times New Roman"/>
        <charset val="134"/>
      </rPr>
      <t xml:space="preserve">      </t>
    </r>
    <r>
      <rPr>
        <sz val="11"/>
        <rFont val="宋体"/>
        <charset val="134"/>
      </rPr>
      <t>海洋调查评价</t>
    </r>
  </si>
  <si>
    <r>
      <rPr>
        <sz val="11"/>
        <rFont val="Times New Roman"/>
        <charset val="134"/>
      </rPr>
      <t xml:space="preserve">      </t>
    </r>
    <r>
      <rPr>
        <sz val="11"/>
        <rFont val="宋体"/>
        <charset val="134"/>
      </rPr>
      <t>海洋权益维护</t>
    </r>
  </si>
  <si>
    <r>
      <rPr>
        <sz val="11"/>
        <rFont val="Times New Roman"/>
        <charset val="134"/>
      </rPr>
      <t xml:space="preserve">      </t>
    </r>
    <r>
      <rPr>
        <sz val="11"/>
        <rFont val="宋体"/>
        <charset val="134"/>
      </rPr>
      <t>海洋执法监察</t>
    </r>
  </si>
  <si>
    <r>
      <rPr>
        <sz val="11"/>
        <rFont val="Times New Roman"/>
        <charset val="134"/>
      </rPr>
      <t xml:space="preserve">      </t>
    </r>
    <r>
      <rPr>
        <sz val="11"/>
        <rFont val="宋体"/>
        <charset val="134"/>
      </rPr>
      <t>海洋防灾减灾</t>
    </r>
  </si>
  <si>
    <r>
      <rPr>
        <sz val="11"/>
        <rFont val="Times New Roman"/>
        <charset val="134"/>
      </rPr>
      <t xml:space="preserve">      </t>
    </r>
    <r>
      <rPr>
        <sz val="11"/>
        <rFont val="宋体"/>
        <charset val="134"/>
      </rPr>
      <t>海洋卫星</t>
    </r>
  </si>
  <si>
    <r>
      <rPr>
        <sz val="11"/>
        <rFont val="Times New Roman"/>
        <charset val="134"/>
      </rPr>
      <t xml:space="preserve">      </t>
    </r>
    <r>
      <rPr>
        <sz val="11"/>
        <rFont val="宋体"/>
        <charset val="134"/>
      </rPr>
      <t>极地考察</t>
    </r>
  </si>
  <si>
    <r>
      <rPr>
        <sz val="11"/>
        <rFont val="Times New Roman"/>
        <charset val="134"/>
      </rPr>
      <t xml:space="preserve">      </t>
    </r>
    <r>
      <rPr>
        <sz val="11"/>
        <rFont val="宋体"/>
        <charset val="134"/>
      </rPr>
      <t>海洋矿产资源勘探研究</t>
    </r>
  </si>
  <si>
    <r>
      <rPr>
        <sz val="11"/>
        <rFont val="Times New Roman"/>
        <charset val="134"/>
      </rPr>
      <t xml:space="preserve">      </t>
    </r>
    <r>
      <rPr>
        <sz val="11"/>
        <rFont val="宋体"/>
        <charset val="134"/>
      </rPr>
      <t>海港航标维护</t>
    </r>
  </si>
  <si>
    <r>
      <rPr>
        <sz val="11"/>
        <rFont val="Times New Roman"/>
        <charset val="134"/>
      </rPr>
      <t xml:space="preserve">      </t>
    </r>
    <r>
      <rPr>
        <sz val="11"/>
        <rFont val="宋体"/>
        <charset val="134"/>
      </rPr>
      <t>海水淡化</t>
    </r>
  </si>
  <si>
    <r>
      <rPr>
        <sz val="11"/>
        <rFont val="Times New Roman"/>
        <charset val="134"/>
      </rPr>
      <t xml:space="preserve">      </t>
    </r>
    <r>
      <rPr>
        <sz val="11"/>
        <rFont val="宋体"/>
        <charset val="134"/>
      </rPr>
      <t>无居民海岛使用金支出</t>
    </r>
  </si>
  <si>
    <r>
      <rPr>
        <sz val="11"/>
        <rFont val="Times New Roman"/>
        <charset val="134"/>
      </rPr>
      <t xml:space="preserve">      </t>
    </r>
    <r>
      <rPr>
        <sz val="11"/>
        <rFont val="宋体"/>
        <charset val="134"/>
      </rPr>
      <t>海岛和海域保护</t>
    </r>
  </si>
  <si>
    <r>
      <rPr>
        <sz val="11"/>
        <rFont val="Times New Roman"/>
        <charset val="134"/>
      </rPr>
      <t xml:space="preserve">      </t>
    </r>
    <r>
      <rPr>
        <sz val="11"/>
        <rFont val="宋体"/>
        <charset val="134"/>
      </rPr>
      <t>其他海洋管理事务支出</t>
    </r>
  </si>
  <si>
    <r>
      <rPr>
        <sz val="11"/>
        <rFont val="Times New Roman"/>
        <charset val="134"/>
      </rPr>
      <t xml:space="preserve">    </t>
    </r>
    <r>
      <rPr>
        <sz val="11"/>
        <rFont val="宋体"/>
        <charset val="134"/>
      </rPr>
      <t>测绘事务</t>
    </r>
  </si>
  <si>
    <r>
      <rPr>
        <sz val="11"/>
        <rFont val="Times New Roman"/>
        <charset val="134"/>
      </rPr>
      <t xml:space="preserve">      </t>
    </r>
    <r>
      <rPr>
        <sz val="11"/>
        <rFont val="宋体"/>
        <charset val="134"/>
      </rPr>
      <t>基础测绘</t>
    </r>
  </si>
  <si>
    <r>
      <rPr>
        <sz val="11"/>
        <rFont val="Times New Roman"/>
        <charset val="134"/>
      </rPr>
      <t xml:space="preserve">      </t>
    </r>
    <r>
      <rPr>
        <sz val="11"/>
        <rFont val="宋体"/>
        <charset val="134"/>
      </rPr>
      <t>航空摄影</t>
    </r>
  </si>
  <si>
    <r>
      <rPr>
        <sz val="11"/>
        <rFont val="Times New Roman"/>
        <charset val="134"/>
      </rPr>
      <t xml:space="preserve">      </t>
    </r>
    <r>
      <rPr>
        <sz val="11"/>
        <rFont val="宋体"/>
        <charset val="134"/>
      </rPr>
      <t>测绘工程建设</t>
    </r>
  </si>
  <si>
    <r>
      <rPr>
        <sz val="11"/>
        <rFont val="Times New Roman"/>
        <charset val="134"/>
      </rPr>
      <t xml:space="preserve">      </t>
    </r>
    <r>
      <rPr>
        <sz val="11"/>
        <rFont val="宋体"/>
        <charset val="134"/>
      </rPr>
      <t>其他测绘事务支出</t>
    </r>
  </si>
  <si>
    <r>
      <rPr>
        <sz val="11"/>
        <rFont val="Times New Roman"/>
        <charset val="134"/>
      </rPr>
      <t xml:space="preserve">    </t>
    </r>
    <r>
      <rPr>
        <sz val="11"/>
        <rFont val="宋体"/>
        <charset val="134"/>
      </rPr>
      <t>地震事务</t>
    </r>
  </si>
  <si>
    <r>
      <rPr>
        <sz val="11"/>
        <rFont val="Times New Roman"/>
        <charset val="134"/>
      </rPr>
      <t xml:space="preserve">      </t>
    </r>
    <r>
      <rPr>
        <sz val="11"/>
        <rFont val="宋体"/>
        <charset val="134"/>
      </rPr>
      <t>地震监测</t>
    </r>
  </si>
  <si>
    <r>
      <rPr>
        <sz val="11"/>
        <rFont val="Times New Roman"/>
        <charset val="134"/>
      </rPr>
      <t xml:space="preserve">      </t>
    </r>
    <r>
      <rPr>
        <sz val="11"/>
        <rFont val="宋体"/>
        <charset val="134"/>
      </rPr>
      <t>地震预测预报</t>
    </r>
  </si>
  <si>
    <r>
      <rPr>
        <sz val="11"/>
        <rFont val="Times New Roman"/>
        <charset val="134"/>
      </rPr>
      <t xml:space="preserve">      </t>
    </r>
    <r>
      <rPr>
        <sz val="11"/>
        <rFont val="宋体"/>
        <charset val="134"/>
      </rPr>
      <t>地震灾害预防</t>
    </r>
  </si>
  <si>
    <r>
      <rPr>
        <sz val="11"/>
        <rFont val="Times New Roman"/>
        <charset val="134"/>
      </rPr>
      <t xml:space="preserve">      </t>
    </r>
    <r>
      <rPr>
        <sz val="11"/>
        <rFont val="宋体"/>
        <charset val="134"/>
      </rPr>
      <t>地震应急救援</t>
    </r>
  </si>
  <si>
    <r>
      <rPr>
        <sz val="11"/>
        <rFont val="Times New Roman"/>
        <charset val="134"/>
      </rPr>
      <t xml:space="preserve">      </t>
    </r>
    <r>
      <rPr>
        <sz val="11"/>
        <rFont val="宋体"/>
        <charset val="134"/>
      </rPr>
      <t>地震环境探察</t>
    </r>
  </si>
  <si>
    <r>
      <rPr>
        <sz val="11"/>
        <rFont val="Times New Roman"/>
        <charset val="134"/>
      </rPr>
      <t xml:space="preserve">      </t>
    </r>
    <r>
      <rPr>
        <sz val="11"/>
        <rFont val="宋体"/>
        <charset val="134"/>
      </rPr>
      <t>防震减灾信息管理</t>
    </r>
  </si>
  <si>
    <r>
      <rPr>
        <sz val="11"/>
        <rFont val="Times New Roman"/>
        <charset val="134"/>
      </rPr>
      <t xml:space="preserve">      </t>
    </r>
    <r>
      <rPr>
        <sz val="11"/>
        <rFont val="宋体"/>
        <charset val="134"/>
      </rPr>
      <t>防震减灾基础管理</t>
    </r>
  </si>
  <si>
    <r>
      <rPr>
        <sz val="11"/>
        <rFont val="Times New Roman"/>
        <charset val="134"/>
      </rPr>
      <t xml:space="preserve">      </t>
    </r>
    <r>
      <rPr>
        <sz val="11"/>
        <rFont val="宋体"/>
        <charset val="134"/>
      </rPr>
      <t>地震事业机构</t>
    </r>
  </si>
  <si>
    <r>
      <rPr>
        <sz val="11"/>
        <rFont val="Times New Roman"/>
        <charset val="134"/>
      </rPr>
      <t xml:space="preserve">      </t>
    </r>
    <r>
      <rPr>
        <sz val="11"/>
        <rFont val="宋体"/>
        <charset val="134"/>
      </rPr>
      <t>其他地震事务支出</t>
    </r>
  </si>
  <si>
    <r>
      <rPr>
        <sz val="11"/>
        <rFont val="Times New Roman"/>
        <charset val="134"/>
      </rPr>
      <t xml:space="preserve">    </t>
    </r>
    <r>
      <rPr>
        <sz val="11"/>
        <rFont val="宋体"/>
        <charset val="134"/>
      </rPr>
      <t>气象事务</t>
    </r>
  </si>
  <si>
    <r>
      <rPr>
        <sz val="11"/>
        <rFont val="Times New Roman"/>
        <charset val="134"/>
      </rPr>
      <t xml:space="preserve">      </t>
    </r>
    <r>
      <rPr>
        <sz val="11"/>
        <rFont val="宋体"/>
        <charset val="134"/>
      </rPr>
      <t>气象事业机构</t>
    </r>
  </si>
  <si>
    <r>
      <rPr>
        <sz val="11"/>
        <rFont val="Times New Roman"/>
        <charset val="134"/>
      </rPr>
      <t xml:space="preserve">      </t>
    </r>
    <r>
      <rPr>
        <sz val="11"/>
        <rFont val="宋体"/>
        <charset val="134"/>
      </rPr>
      <t>气象探测</t>
    </r>
  </si>
  <si>
    <r>
      <rPr>
        <sz val="11"/>
        <rFont val="Times New Roman"/>
        <charset val="134"/>
      </rPr>
      <t xml:space="preserve">      </t>
    </r>
    <r>
      <rPr>
        <sz val="11"/>
        <rFont val="宋体"/>
        <charset val="134"/>
      </rPr>
      <t>气象信息传输及管理</t>
    </r>
  </si>
  <si>
    <r>
      <rPr>
        <sz val="11"/>
        <rFont val="Times New Roman"/>
        <charset val="134"/>
      </rPr>
      <t xml:space="preserve">      </t>
    </r>
    <r>
      <rPr>
        <sz val="11"/>
        <rFont val="宋体"/>
        <charset val="134"/>
      </rPr>
      <t>气象预报预测</t>
    </r>
  </si>
  <si>
    <r>
      <rPr>
        <sz val="11"/>
        <rFont val="Times New Roman"/>
        <charset val="134"/>
      </rPr>
      <t xml:space="preserve">      </t>
    </r>
    <r>
      <rPr>
        <sz val="11"/>
        <rFont val="宋体"/>
        <charset val="134"/>
      </rPr>
      <t>气象服务</t>
    </r>
  </si>
  <si>
    <r>
      <rPr>
        <sz val="11"/>
        <rFont val="Times New Roman"/>
        <charset val="134"/>
      </rPr>
      <t xml:space="preserve">      </t>
    </r>
    <r>
      <rPr>
        <sz val="11"/>
        <rFont val="宋体"/>
        <charset val="134"/>
      </rPr>
      <t>气象装备保障维护</t>
    </r>
  </si>
  <si>
    <r>
      <rPr>
        <sz val="11"/>
        <rFont val="Times New Roman"/>
        <charset val="134"/>
      </rPr>
      <t xml:space="preserve">      </t>
    </r>
    <r>
      <rPr>
        <sz val="11"/>
        <rFont val="宋体"/>
        <charset val="134"/>
      </rPr>
      <t>气象基础设施建设与维修</t>
    </r>
  </si>
  <si>
    <r>
      <rPr>
        <sz val="11"/>
        <rFont val="Times New Roman"/>
        <charset val="134"/>
      </rPr>
      <t xml:space="preserve">      </t>
    </r>
    <r>
      <rPr>
        <sz val="11"/>
        <rFont val="宋体"/>
        <charset val="134"/>
      </rPr>
      <t>气象卫星</t>
    </r>
  </si>
  <si>
    <r>
      <rPr>
        <sz val="11"/>
        <rFont val="Times New Roman"/>
        <charset val="134"/>
      </rPr>
      <t xml:space="preserve">      </t>
    </r>
    <r>
      <rPr>
        <sz val="11"/>
        <rFont val="宋体"/>
        <charset val="134"/>
      </rPr>
      <t>气象法规与标准</t>
    </r>
  </si>
  <si>
    <r>
      <rPr>
        <sz val="11"/>
        <rFont val="Times New Roman"/>
        <charset val="134"/>
      </rPr>
      <t xml:space="preserve">      </t>
    </r>
    <r>
      <rPr>
        <sz val="11"/>
        <rFont val="宋体"/>
        <charset val="134"/>
      </rPr>
      <t>气象资金审计稽查</t>
    </r>
  </si>
  <si>
    <r>
      <rPr>
        <sz val="11"/>
        <rFont val="Times New Roman"/>
        <charset val="134"/>
      </rPr>
      <t xml:space="preserve">      </t>
    </r>
    <r>
      <rPr>
        <sz val="11"/>
        <rFont val="宋体"/>
        <charset val="134"/>
      </rPr>
      <t>其他气象事务支出</t>
    </r>
  </si>
  <si>
    <r>
      <rPr>
        <sz val="11"/>
        <rFont val="Times New Roman"/>
        <charset val="134"/>
      </rPr>
      <t xml:space="preserve">    </t>
    </r>
    <r>
      <rPr>
        <sz val="11"/>
        <rFont val="宋体"/>
        <charset val="134"/>
      </rPr>
      <t>其他国土海洋气象等支出</t>
    </r>
  </si>
  <si>
    <r>
      <rPr>
        <sz val="11"/>
        <rFont val="宋体"/>
        <charset val="134"/>
      </rPr>
      <t>十九、住房保障支出</t>
    </r>
  </si>
  <si>
    <r>
      <rPr>
        <sz val="11"/>
        <rFont val="Times New Roman"/>
        <charset val="134"/>
      </rPr>
      <t xml:space="preserve">    </t>
    </r>
    <r>
      <rPr>
        <sz val="11"/>
        <rFont val="宋体"/>
        <charset val="134"/>
      </rPr>
      <t>保障性安居工程支出</t>
    </r>
  </si>
  <si>
    <r>
      <rPr>
        <sz val="11"/>
        <rFont val="Times New Roman"/>
        <charset val="134"/>
      </rPr>
      <t xml:space="preserve">      </t>
    </r>
    <r>
      <rPr>
        <sz val="11"/>
        <rFont val="宋体"/>
        <charset val="134"/>
      </rPr>
      <t>廉租住房</t>
    </r>
  </si>
  <si>
    <r>
      <rPr>
        <sz val="11"/>
        <rFont val="Times New Roman"/>
        <charset val="134"/>
      </rPr>
      <t xml:space="preserve">      </t>
    </r>
    <r>
      <rPr>
        <sz val="11"/>
        <rFont val="宋体"/>
        <charset val="134"/>
      </rPr>
      <t>沉陷区治理</t>
    </r>
  </si>
  <si>
    <r>
      <rPr>
        <sz val="11"/>
        <rFont val="Times New Roman"/>
        <charset val="134"/>
      </rPr>
      <t xml:space="preserve">      </t>
    </r>
    <r>
      <rPr>
        <sz val="11"/>
        <rFont val="宋体"/>
        <charset val="134"/>
      </rPr>
      <t>棚户区改造</t>
    </r>
  </si>
  <si>
    <r>
      <rPr>
        <sz val="11"/>
        <rFont val="Times New Roman"/>
        <charset val="134"/>
      </rPr>
      <t xml:space="preserve">      </t>
    </r>
    <r>
      <rPr>
        <sz val="11"/>
        <rFont val="宋体"/>
        <charset val="134"/>
      </rPr>
      <t>少数民族地区游牧民定居工程</t>
    </r>
  </si>
  <si>
    <r>
      <rPr>
        <sz val="11"/>
        <rFont val="Times New Roman"/>
        <charset val="134"/>
      </rPr>
      <t xml:space="preserve">      </t>
    </r>
    <r>
      <rPr>
        <sz val="11"/>
        <rFont val="宋体"/>
        <charset val="134"/>
      </rPr>
      <t>农村危房改造</t>
    </r>
  </si>
  <si>
    <r>
      <rPr>
        <sz val="11"/>
        <rFont val="Times New Roman"/>
        <charset val="134"/>
      </rPr>
      <t xml:space="preserve">      </t>
    </r>
    <r>
      <rPr>
        <sz val="11"/>
        <rFont val="宋体"/>
        <charset val="134"/>
      </rPr>
      <t>公共租赁住房</t>
    </r>
  </si>
  <si>
    <r>
      <rPr>
        <sz val="11"/>
        <rFont val="Times New Roman"/>
        <charset val="134"/>
      </rPr>
      <t xml:space="preserve">      </t>
    </r>
    <r>
      <rPr>
        <sz val="11"/>
        <rFont val="宋体"/>
        <charset val="134"/>
      </rPr>
      <t>保障性住房租金补贴</t>
    </r>
  </si>
  <si>
    <r>
      <rPr>
        <sz val="11"/>
        <rFont val="Times New Roman"/>
        <charset val="134"/>
      </rPr>
      <t xml:space="preserve">      </t>
    </r>
    <r>
      <rPr>
        <sz val="11"/>
        <rFont val="宋体"/>
        <charset val="134"/>
      </rPr>
      <t>其他保障性安居工程支出</t>
    </r>
  </si>
  <si>
    <r>
      <rPr>
        <sz val="11"/>
        <rFont val="Times New Roman"/>
        <charset val="134"/>
      </rPr>
      <t xml:space="preserve">    </t>
    </r>
    <r>
      <rPr>
        <sz val="11"/>
        <rFont val="宋体"/>
        <charset val="134"/>
      </rPr>
      <t>住房改革支出</t>
    </r>
  </si>
  <si>
    <r>
      <rPr>
        <sz val="11"/>
        <rFont val="Times New Roman"/>
        <charset val="134"/>
      </rPr>
      <t xml:space="preserve">      </t>
    </r>
    <r>
      <rPr>
        <sz val="11"/>
        <rFont val="宋体"/>
        <charset val="134"/>
      </rPr>
      <t>住房公积金</t>
    </r>
  </si>
  <si>
    <r>
      <rPr>
        <sz val="11"/>
        <rFont val="Times New Roman"/>
        <charset val="134"/>
      </rPr>
      <t xml:space="preserve">      </t>
    </r>
    <r>
      <rPr>
        <sz val="11"/>
        <rFont val="宋体"/>
        <charset val="134"/>
      </rPr>
      <t>提租补贴</t>
    </r>
  </si>
  <si>
    <r>
      <rPr>
        <sz val="11"/>
        <rFont val="Times New Roman"/>
        <charset val="134"/>
      </rPr>
      <t xml:space="preserve">      </t>
    </r>
    <r>
      <rPr>
        <sz val="11"/>
        <rFont val="宋体"/>
        <charset val="134"/>
      </rPr>
      <t>购房补贴</t>
    </r>
  </si>
  <si>
    <r>
      <rPr>
        <sz val="11"/>
        <rFont val="Times New Roman"/>
        <charset val="134"/>
      </rPr>
      <t xml:space="preserve">    </t>
    </r>
    <r>
      <rPr>
        <sz val="11"/>
        <rFont val="宋体"/>
        <charset val="134"/>
      </rPr>
      <t>城乡社区住宅</t>
    </r>
  </si>
  <si>
    <r>
      <rPr>
        <sz val="11"/>
        <rFont val="Times New Roman"/>
        <charset val="134"/>
      </rPr>
      <t xml:space="preserve">      </t>
    </r>
    <r>
      <rPr>
        <sz val="11"/>
        <rFont val="宋体"/>
        <charset val="134"/>
      </rPr>
      <t>公有住房建设和维修改造支出</t>
    </r>
  </si>
  <si>
    <r>
      <rPr>
        <sz val="11"/>
        <rFont val="Times New Roman"/>
        <charset val="134"/>
      </rPr>
      <t xml:space="preserve">      </t>
    </r>
    <r>
      <rPr>
        <sz val="11"/>
        <rFont val="宋体"/>
        <charset val="134"/>
      </rPr>
      <t>住房公积金管理</t>
    </r>
  </si>
  <si>
    <r>
      <rPr>
        <sz val="11"/>
        <rFont val="Times New Roman"/>
        <charset val="134"/>
      </rPr>
      <t xml:space="preserve">      </t>
    </r>
    <r>
      <rPr>
        <sz val="11"/>
        <rFont val="宋体"/>
        <charset val="134"/>
      </rPr>
      <t>其他城乡社区住宅支出</t>
    </r>
  </si>
  <si>
    <r>
      <rPr>
        <sz val="11"/>
        <rFont val="宋体"/>
        <charset val="134"/>
      </rPr>
      <t>二十、粮油物资储备支出</t>
    </r>
  </si>
  <si>
    <r>
      <rPr>
        <sz val="11"/>
        <rFont val="Times New Roman"/>
        <charset val="134"/>
      </rPr>
      <t xml:space="preserve">    </t>
    </r>
    <r>
      <rPr>
        <sz val="11"/>
        <rFont val="宋体"/>
        <charset val="134"/>
      </rPr>
      <t>粮油事务</t>
    </r>
  </si>
  <si>
    <r>
      <rPr>
        <sz val="11"/>
        <rFont val="Times New Roman"/>
        <charset val="134"/>
      </rPr>
      <t xml:space="preserve">      </t>
    </r>
    <r>
      <rPr>
        <sz val="11"/>
        <rFont val="宋体"/>
        <charset val="134"/>
      </rPr>
      <t>粮食财务与审计支出</t>
    </r>
  </si>
  <si>
    <r>
      <rPr>
        <sz val="11"/>
        <rFont val="Times New Roman"/>
        <charset val="134"/>
      </rPr>
      <t xml:space="preserve">      </t>
    </r>
    <r>
      <rPr>
        <sz val="11"/>
        <rFont val="宋体"/>
        <charset val="134"/>
      </rPr>
      <t>粮食信息统计</t>
    </r>
  </si>
  <si>
    <r>
      <rPr>
        <sz val="11"/>
        <rFont val="Times New Roman"/>
        <charset val="134"/>
      </rPr>
      <t xml:space="preserve">      </t>
    </r>
    <r>
      <rPr>
        <sz val="11"/>
        <rFont val="宋体"/>
        <charset val="134"/>
      </rPr>
      <t>粮食专项业务活动</t>
    </r>
  </si>
  <si>
    <r>
      <rPr>
        <sz val="11"/>
        <rFont val="Times New Roman"/>
        <charset val="134"/>
      </rPr>
      <t xml:space="preserve">      </t>
    </r>
    <r>
      <rPr>
        <sz val="11"/>
        <rFont val="宋体"/>
        <charset val="134"/>
      </rPr>
      <t>国家粮油差价补贴</t>
    </r>
  </si>
  <si>
    <r>
      <rPr>
        <sz val="11"/>
        <rFont val="Times New Roman"/>
        <charset val="134"/>
      </rPr>
      <t xml:space="preserve">      </t>
    </r>
    <r>
      <rPr>
        <sz val="11"/>
        <rFont val="宋体"/>
        <charset val="134"/>
      </rPr>
      <t>粮食财务挂账利息补贴</t>
    </r>
  </si>
  <si>
    <r>
      <rPr>
        <sz val="11"/>
        <rFont val="Times New Roman"/>
        <charset val="134"/>
      </rPr>
      <t xml:space="preserve">      </t>
    </r>
    <r>
      <rPr>
        <sz val="11"/>
        <rFont val="宋体"/>
        <charset val="134"/>
      </rPr>
      <t>粮食财务挂账消化款</t>
    </r>
  </si>
  <si>
    <r>
      <rPr>
        <sz val="11"/>
        <rFont val="Times New Roman"/>
        <charset val="134"/>
      </rPr>
      <t xml:space="preserve">      </t>
    </r>
    <r>
      <rPr>
        <sz val="11"/>
        <rFont val="宋体"/>
        <charset val="134"/>
      </rPr>
      <t>处理陈化粮补贴</t>
    </r>
  </si>
  <si>
    <r>
      <rPr>
        <sz val="11"/>
        <rFont val="Times New Roman"/>
        <charset val="134"/>
      </rPr>
      <t xml:space="preserve">      </t>
    </r>
    <r>
      <rPr>
        <sz val="11"/>
        <rFont val="宋体"/>
        <charset val="134"/>
      </rPr>
      <t>粮食风险基金</t>
    </r>
  </si>
  <si>
    <r>
      <rPr>
        <sz val="11"/>
        <rFont val="Times New Roman"/>
        <charset val="134"/>
      </rPr>
      <t xml:space="preserve">      </t>
    </r>
    <r>
      <rPr>
        <sz val="11"/>
        <rFont val="宋体"/>
        <charset val="134"/>
      </rPr>
      <t>粮油市场调控专项资金</t>
    </r>
  </si>
  <si>
    <r>
      <rPr>
        <sz val="11"/>
        <rFont val="Times New Roman"/>
        <charset val="134"/>
      </rPr>
      <t xml:space="preserve">      </t>
    </r>
    <r>
      <rPr>
        <sz val="11"/>
        <rFont val="宋体"/>
        <charset val="134"/>
      </rPr>
      <t>其他粮油事务支出</t>
    </r>
  </si>
  <si>
    <r>
      <rPr>
        <sz val="11"/>
        <rFont val="Times New Roman"/>
        <charset val="134"/>
      </rPr>
      <t xml:space="preserve">    </t>
    </r>
    <r>
      <rPr>
        <sz val="11"/>
        <rFont val="宋体"/>
        <charset val="134"/>
      </rPr>
      <t>物资事务</t>
    </r>
  </si>
  <si>
    <r>
      <rPr>
        <sz val="11"/>
        <rFont val="Times New Roman"/>
        <charset val="134"/>
      </rPr>
      <t xml:space="preserve">      </t>
    </r>
    <r>
      <rPr>
        <sz val="11"/>
        <rFont val="宋体"/>
        <charset val="134"/>
      </rPr>
      <t>铁路专用线</t>
    </r>
  </si>
  <si>
    <r>
      <rPr>
        <sz val="11"/>
        <rFont val="Times New Roman"/>
        <charset val="134"/>
      </rPr>
      <t xml:space="preserve">      </t>
    </r>
    <r>
      <rPr>
        <sz val="11"/>
        <rFont val="宋体"/>
        <charset val="134"/>
      </rPr>
      <t>护库武警和民兵支出</t>
    </r>
  </si>
  <si>
    <r>
      <rPr>
        <sz val="11"/>
        <rFont val="Times New Roman"/>
        <charset val="134"/>
      </rPr>
      <t xml:space="preserve">      </t>
    </r>
    <r>
      <rPr>
        <sz val="11"/>
        <rFont val="宋体"/>
        <charset val="134"/>
      </rPr>
      <t>物资保管与保养</t>
    </r>
  </si>
  <si>
    <r>
      <rPr>
        <sz val="11"/>
        <rFont val="Times New Roman"/>
        <charset val="134"/>
      </rPr>
      <t xml:space="preserve">      </t>
    </r>
    <r>
      <rPr>
        <sz val="11"/>
        <rFont val="宋体"/>
        <charset val="134"/>
      </rPr>
      <t>专项贷款利息</t>
    </r>
  </si>
  <si>
    <r>
      <rPr>
        <sz val="11"/>
        <rFont val="Times New Roman"/>
        <charset val="134"/>
      </rPr>
      <t xml:space="preserve">      </t>
    </r>
    <r>
      <rPr>
        <sz val="11"/>
        <rFont val="宋体"/>
        <charset val="134"/>
      </rPr>
      <t>物资转移</t>
    </r>
  </si>
  <si>
    <r>
      <rPr>
        <sz val="11"/>
        <rFont val="Times New Roman"/>
        <charset val="134"/>
      </rPr>
      <t xml:space="preserve">      </t>
    </r>
    <r>
      <rPr>
        <sz val="11"/>
        <rFont val="宋体"/>
        <charset val="134"/>
      </rPr>
      <t>物资轮换</t>
    </r>
  </si>
  <si>
    <r>
      <rPr>
        <sz val="11"/>
        <rFont val="Times New Roman"/>
        <charset val="134"/>
      </rPr>
      <t xml:space="preserve">      </t>
    </r>
    <r>
      <rPr>
        <sz val="11"/>
        <rFont val="宋体"/>
        <charset val="134"/>
      </rPr>
      <t>仓库建设</t>
    </r>
  </si>
  <si>
    <r>
      <rPr>
        <sz val="11"/>
        <rFont val="Times New Roman"/>
        <charset val="134"/>
      </rPr>
      <t xml:space="preserve">      </t>
    </r>
    <r>
      <rPr>
        <sz val="11"/>
        <rFont val="宋体"/>
        <charset val="134"/>
      </rPr>
      <t>仓库安防</t>
    </r>
  </si>
  <si>
    <r>
      <rPr>
        <sz val="11"/>
        <rFont val="Times New Roman"/>
        <charset val="134"/>
      </rPr>
      <t xml:space="preserve">      </t>
    </r>
    <r>
      <rPr>
        <sz val="11"/>
        <rFont val="宋体"/>
        <charset val="134"/>
      </rPr>
      <t>其他物资事务支出</t>
    </r>
  </si>
  <si>
    <r>
      <rPr>
        <sz val="11"/>
        <rFont val="Times New Roman"/>
        <charset val="134"/>
      </rPr>
      <t xml:space="preserve">    </t>
    </r>
    <r>
      <rPr>
        <sz val="11"/>
        <rFont val="宋体"/>
        <charset val="134"/>
      </rPr>
      <t>能源储备</t>
    </r>
  </si>
  <si>
    <r>
      <rPr>
        <sz val="11"/>
        <rFont val="Times New Roman"/>
        <charset val="134"/>
      </rPr>
      <t xml:space="preserve">      </t>
    </r>
    <r>
      <rPr>
        <sz val="11"/>
        <rFont val="宋体"/>
        <charset val="134"/>
      </rPr>
      <t>石油储备支出</t>
    </r>
  </si>
  <si>
    <r>
      <rPr>
        <sz val="11"/>
        <rFont val="Times New Roman"/>
        <charset val="134"/>
      </rPr>
      <t xml:space="preserve">      </t>
    </r>
    <r>
      <rPr>
        <sz val="11"/>
        <rFont val="宋体"/>
        <charset val="134"/>
      </rPr>
      <t>天然铀能源储备</t>
    </r>
  </si>
  <si>
    <r>
      <rPr>
        <sz val="11"/>
        <rFont val="Times New Roman"/>
        <charset val="134"/>
      </rPr>
      <t xml:space="preserve">      </t>
    </r>
    <r>
      <rPr>
        <sz val="11"/>
        <rFont val="宋体"/>
        <charset val="134"/>
      </rPr>
      <t>煤炭储备</t>
    </r>
  </si>
  <si>
    <r>
      <rPr>
        <sz val="11"/>
        <rFont val="Times New Roman"/>
        <charset val="134"/>
      </rPr>
      <t xml:space="preserve">      </t>
    </r>
    <r>
      <rPr>
        <sz val="11"/>
        <rFont val="宋体"/>
        <charset val="134"/>
      </rPr>
      <t>其他能源储备</t>
    </r>
  </si>
  <si>
    <r>
      <rPr>
        <sz val="11"/>
        <rFont val="Times New Roman"/>
        <charset val="134"/>
      </rPr>
      <t xml:space="preserve">    </t>
    </r>
    <r>
      <rPr>
        <sz val="11"/>
        <rFont val="宋体"/>
        <charset val="134"/>
      </rPr>
      <t>粮油储备</t>
    </r>
  </si>
  <si>
    <r>
      <rPr>
        <sz val="11"/>
        <rFont val="Times New Roman"/>
        <charset val="134"/>
      </rPr>
      <t xml:space="preserve">      </t>
    </r>
    <r>
      <rPr>
        <sz val="11"/>
        <rFont val="宋体"/>
        <charset val="134"/>
      </rPr>
      <t>储备粮油补贴</t>
    </r>
  </si>
  <si>
    <r>
      <rPr>
        <sz val="11"/>
        <rFont val="Times New Roman"/>
        <charset val="134"/>
      </rPr>
      <t xml:space="preserve">      </t>
    </r>
    <r>
      <rPr>
        <sz val="11"/>
        <rFont val="宋体"/>
        <charset val="134"/>
      </rPr>
      <t>储备粮油差价补贴</t>
    </r>
  </si>
  <si>
    <r>
      <rPr>
        <sz val="11"/>
        <rFont val="Times New Roman"/>
        <charset val="134"/>
      </rPr>
      <t xml:space="preserve">      </t>
    </r>
    <r>
      <rPr>
        <sz val="11"/>
        <rFont val="宋体"/>
        <charset val="134"/>
      </rPr>
      <t>储备粮（油）库建设</t>
    </r>
  </si>
  <si>
    <r>
      <rPr>
        <sz val="11"/>
        <rFont val="Times New Roman"/>
        <charset val="134"/>
      </rPr>
      <t xml:space="preserve">      </t>
    </r>
    <r>
      <rPr>
        <sz val="11"/>
        <rFont val="宋体"/>
        <charset val="134"/>
      </rPr>
      <t>最低收购价政策支出</t>
    </r>
  </si>
  <si>
    <r>
      <rPr>
        <sz val="11"/>
        <rFont val="Times New Roman"/>
        <charset val="134"/>
      </rPr>
      <t xml:space="preserve">      </t>
    </r>
    <r>
      <rPr>
        <sz val="11"/>
        <rFont val="宋体"/>
        <charset val="134"/>
      </rPr>
      <t>其他粮油储备支出</t>
    </r>
  </si>
  <si>
    <r>
      <rPr>
        <sz val="11"/>
        <rFont val="Times New Roman"/>
        <charset val="134"/>
      </rPr>
      <t xml:space="preserve">    </t>
    </r>
    <r>
      <rPr>
        <sz val="11"/>
        <rFont val="宋体"/>
        <charset val="134"/>
      </rPr>
      <t>重要商品储备</t>
    </r>
  </si>
  <si>
    <r>
      <rPr>
        <sz val="11"/>
        <rFont val="Times New Roman"/>
        <charset val="134"/>
      </rPr>
      <t xml:space="preserve">      </t>
    </r>
    <r>
      <rPr>
        <sz val="11"/>
        <rFont val="宋体"/>
        <charset val="134"/>
      </rPr>
      <t>棉花储备</t>
    </r>
  </si>
  <si>
    <r>
      <rPr>
        <sz val="11"/>
        <rFont val="Times New Roman"/>
        <charset val="134"/>
      </rPr>
      <t xml:space="preserve">      </t>
    </r>
    <r>
      <rPr>
        <sz val="11"/>
        <rFont val="宋体"/>
        <charset val="134"/>
      </rPr>
      <t>食糖储备</t>
    </r>
  </si>
  <si>
    <r>
      <rPr>
        <sz val="11"/>
        <rFont val="Times New Roman"/>
        <charset val="134"/>
      </rPr>
      <t xml:space="preserve">      </t>
    </r>
    <r>
      <rPr>
        <sz val="11"/>
        <rFont val="宋体"/>
        <charset val="134"/>
      </rPr>
      <t>肉类储备</t>
    </r>
  </si>
  <si>
    <r>
      <rPr>
        <sz val="11"/>
        <rFont val="Times New Roman"/>
        <charset val="134"/>
      </rPr>
      <t xml:space="preserve">      </t>
    </r>
    <r>
      <rPr>
        <sz val="11"/>
        <rFont val="宋体"/>
        <charset val="134"/>
      </rPr>
      <t>化肥储备</t>
    </r>
  </si>
  <si>
    <r>
      <rPr>
        <sz val="11"/>
        <rFont val="Times New Roman"/>
        <charset val="134"/>
      </rPr>
      <t xml:space="preserve">      </t>
    </r>
    <r>
      <rPr>
        <sz val="11"/>
        <rFont val="宋体"/>
        <charset val="134"/>
      </rPr>
      <t>农药储备</t>
    </r>
  </si>
  <si>
    <r>
      <rPr>
        <sz val="11"/>
        <rFont val="Times New Roman"/>
        <charset val="134"/>
      </rPr>
      <t xml:space="preserve">      </t>
    </r>
    <r>
      <rPr>
        <sz val="11"/>
        <rFont val="宋体"/>
        <charset val="134"/>
      </rPr>
      <t>边销茶储备</t>
    </r>
  </si>
  <si>
    <r>
      <rPr>
        <sz val="11"/>
        <rFont val="Times New Roman"/>
        <charset val="134"/>
      </rPr>
      <t xml:space="preserve">      </t>
    </r>
    <r>
      <rPr>
        <sz val="11"/>
        <rFont val="宋体"/>
        <charset val="134"/>
      </rPr>
      <t>羊毛储备</t>
    </r>
  </si>
  <si>
    <r>
      <rPr>
        <sz val="11"/>
        <rFont val="Times New Roman"/>
        <charset val="134"/>
      </rPr>
      <t xml:space="preserve">      </t>
    </r>
    <r>
      <rPr>
        <sz val="11"/>
        <rFont val="宋体"/>
        <charset val="134"/>
      </rPr>
      <t>医药储备</t>
    </r>
  </si>
  <si>
    <r>
      <rPr>
        <sz val="11"/>
        <rFont val="Times New Roman"/>
        <charset val="134"/>
      </rPr>
      <t xml:space="preserve">      </t>
    </r>
    <r>
      <rPr>
        <sz val="11"/>
        <rFont val="宋体"/>
        <charset val="134"/>
      </rPr>
      <t>食盐储备</t>
    </r>
  </si>
  <si>
    <r>
      <rPr>
        <sz val="11"/>
        <rFont val="Times New Roman"/>
        <charset val="134"/>
      </rPr>
      <t xml:space="preserve">      </t>
    </r>
    <r>
      <rPr>
        <sz val="11"/>
        <rFont val="宋体"/>
        <charset val="134"/>
      </rPr>
      <t>战略物资储备</t>
    </r>
  </si>
  <si>
    <r>
      <rPr>
        <sz val="11"/>
        <rFont val="Times New Roman"/>
        <charset val="134"/>
      </rPr>
      <t xml:space="preserve">      </t>
    </r>
    <r>
      <rPr>
        <sz val="11"/>
        <rFont val="宋体"/>
        <charset val="134"/>
      </rPr>
      <t>其他重要商品储备支出</t>
    </r>
  </si>
  <si>
    <r>
      <rPr>
        <sz val="11"/>
        <rFont val="宋体"/>
        <charset val="134"/>
      </rPr>
      <t>二十一、预备费</t>
    </r>
  </si>
  <si>
    <r>
      <rPr>
        <sz val="11"/>
        <rFont val="宋体"/>
        <charset val="134"/>
      </rPr>
      <t>二十二、债务付息支出</t>
    </r>
  </si>
  <si>
    <r>
      <rPr>
        <sz val="11"/>
        <rFont val="Times New Roman"/>
        <charset val="134"/>
      </rPr>
      <t xml:space="preserve">    </t>
    </r>
    <r>
      <rPr>
        <sz val="11"/>
        <rFont val="宋体"/>
        <charset val="134"/>
      </rPr>
      <t>地方政府一般债务付息支出</t>
    </r>
  </si>
  <si>
    <r>
      <rPr>
        <sz val="11"/>
        <rFont val="Times New Roman"/>
        <charset val="134"/>
      </rPr>
      <t xml:space="preserve">      </t>
    </r>
    <r>
      <rPr>
        <sz val="11"/>
        <rFont val="宋体"/>
        <charset val="134"/>
      </rPr>
      <t>地方政府一般债券付息支出</t>
    </r>
  </si>
  <si>
    <r>
      <rPr>
        <sz val="11"/>
        <rFont val="Times New Roman"/>
        <charset val="134"/>
      </rPr>
      <t xml:space="preserve">      </t>
    </r>
    <r>
      <rPr>
        <sz val="11"/>
        <rFont val="宋体"/>
        <charset val="134"/>
      </rPr>
      <t>地方政府向外国政府借款付息支出</t>
    </r>
  </si>
  <si>
    <r>
      <rPr>
        <sz val="11"/>
        <rFont val="Times New Roman"/>
        <charset val="134"/>
      </rPr>
      <t xml:space="preserve">      </t>
    </r>
    <r>
      <rPr>
        <sz val="11"/>
        <rFont val="宋体"/>
        <charset val="134"/>
      </rPr>
      <t>地方政府向国际组织借款付息支出</t>
    </r>
  </si>
  <si>
    <r>
      <rPr>
        <sz val="11"/>
        <rFont val="Times New Roman"/>
        <charset val="134"/>
      </rPr>
      <t xml:space="preserve">      </t>
    </r>
    <r>
      <rPr>
        <sz val="11"/>
        <rFont val="宋体"/>
        <charset val="134"/>
      </rPr>
      <t>地方政府其他一般债务付息支出</t>
    </r>
  </si>
  <si>
    <r>
      <rPr>
        <sz val="11"/>
        <rFont val="宋体"/>
        <charset val="134"/>
      </rPr>
      <t>二十三、债务发行费用支出</t>
    </r>
  </si>
  <si>
    <r>
      <rPr>
        <sz val="11"/>
        <rFont val="Times New Roman"/>
        <charset val="134"/>
      </rPr>
      <t xml:space="preserve">    </t>
    </r>
    <r>
      <rPr>
        <sz val="11"/>
        <rFont val="宋体"/>
        <charset val="134"/>
      </rPr>
      <t>地方政府一般债务发行费用支出</t>
    </r>
  </si>
  <si>
    <r>
      <rPr>
        <sz val="11"/>
        <rFont val="宋体"/>
        <charset val="134"/>
      </rPr>
      <t>二十四、其他支出</t>
    </r>
  </si>
  <si>
    <r>
      <rPr>
        <sz val="11"/>
        <rFont val="Times New Roman"/>
        <charset val="134"/>
      </rPr>
      <t xml:space="preserve">    </t>
    </r>
    <r>
      <rPr>
        <sz val="11"/>
        <rFont val="宋体"/>
        <charset val="134"/>
      </rPr>
      <t>年初预留</t>
    </r>
  </si>
  <si>
    <r>
      <rPr>
        <b/>
        <sz val="11"/>
        <rFont val="宋体"/>
        <charset val="134"/>
      </rPr>
      <t>支出合计</t>
    </r>
  </si>
  <si>
    <r>
      <rPr>
        <sz val="12"/>
        <rFont val="黑体"/>
        <charset val="134"/>
      </rPr>
      <t>表二之一</t>
    </r>
  </si>
  <si>
    <r>
      <rPr>
        <b/>
        <sz val="18"/>
        <rFont val="Times New Roman"/>
        <charset val="134"/>
      </rPr>
      <t>2019</t>
    </r>
    <r>
      <rPr>
        <b/>
        <sz val="18"/>
        <rFont val="方正小标宋_GBK"/>
        <charset val="134"/>
      </rPr>
      <t>年一般公共预算支出表</t>
    </r>
  </si>
  <si>
    <r>
      <rPr>
        <sz val="11"/>
        <color rgb="FFFF0000"/>
        <rFont val="Times New Roman"/>
        <charset val="134"/>
      </rPr>
      <t xml:space="preserve">      </t>
    </r>
    <r>
      <rPr>
        <sz val="11"/>
        <color rgb="FFFF0000"/>
        <rFont val="宋体"/>
        <charset val="134"/>
      </rPr>
      <t>口岸管理</t>
    </r>
  </si>
  <si>
    <r>
      <rPr>
        <sz val="11"/>
        <color rgb="FFFF0000"/>
        <rFont val="Times New Roman"/>
        <charset val="134"/>
      </rPr>
      <t xml:space="preserve">      </t>
    </r>
    <r>
      <rPr>
        <sz val="11"/>
        <color rgb="FFFF0000"/>
        <rFont val="宋体"/>
        <charset val="134"/>
      </rPr>
      <t>海关关务</t>
    </r>
  </si>
  <si>
    <r>
      <rPr>
        <sz val="11"/>
        <color rgb="FFFF0000"/>
        <rFont val="Times New Roman"/>
        <charset val="134"/>
      </rPr>
      <t xml:space="preserve">      </t>
    </r>
    <r>
      <rPr>
        <sz val="11"/>
        <color rgb="FFFF0000"/>
        <rFont val="宋体"/>
        <charset val="134"/>
      </rPr>
      <t>关税征管</t>
    </r>
  </si>
  <si>
    <r>
      <rPr>
        <sz val="11"/>
        <color rgb="FFFF0000"/>
        <rFont val="Times New Roman"/>
        <charset val="134"/>
      </rPr>
      <t xml:space="preserve">      </t>
    </r>
    <r>
      <rPr>
        <sz val="11"/>
        <color rgb="FFFF0000"/>
        <rFont val="宋体"/>
        <charset val="134"/>
      </rPr>
      <t>海关监管</t>
    </r>
  </si>
  <si>
    <r>
      <rPr>
        <sz val="11"/>
        <color rgb="FFFF0000"/>
        <rFont val="Times New Roman"/>
        <charset val="134"/>
      </rPr>
      <t xml:space="preserve">      </t>
    </r>
    <r>
      <rPr>
        <sz val="11"/>
        <color rgb="FFFF0000"/>
        <rFont val="宋体"/>
        <charset val="134"/>
      </rPr>
      <t>检验免疫</t>
    </r>
  </si>
  <si>
    <r>
      <rPr>
        <sz val="11"/>
        <color rgb="FFFF0000"/>
        <rFont val="Times New Roman"/>
        <charset val="134"/>
      </rPr>
      <t xml:space="preserve">      </t>
    </r>
    <r>
      <rPr>
        <sz val="11"/>
        <color rgb="FFFF0000"/>
        <rFont val="宋体"/>
        <charset val="134"/>
      </rPr>
      <t>商标管理</t>
    </r>
  </si>
  <si>
    <r>
      <rPr>
        <sz val="11"/>
        <color rgb="FFFF0000"/>
        <rFont val="Times New Roman"/>
        <charset val="134"/>
      </rPr>
      <t xml:space="preserve">      </t>
    </r>
    <r>
      <rPr>
        <sz val="11"/>
        <color rgb="FFFF0000"/>
        <rFont val="宋体"/>
        <charset val="134"/>
      </rPr>
      <t>原产地地理标志管理</t>
    </r>
  </si>
  <si>
    <r>
      <rPr>
        <sz val="11"/>
        <rFont val="Times New Roman"/>
        <charset val="134"/>
      </rPr>
      <t xml:space="preserve">    </t>
    </r>
    <r>
      <rPr>
        <sz val="11"/>
        <rFont val="宋体"/>
        <charset val="134"/>
      </rPr>
      <t>港澳台事务</t>
    </r>
  </si>
  <si>
    <r>
      <rPr>
        <sz val="11"/>
        <rFont val="Times New Roman"/>
        <charset val="134"/>
      </rPr>
      <t xml:space="preserve">      </t>
    </r>
    <r>
      <rPr>
        <sz val="11"/>
        <rFont val="宋体"/>
        <charset val="134"/>
      </rPr>
      <t>其他港澳台事务支出</t>
    </r>
  </si>
  <si>
    <r>
      <rPr>
        <sz val="11"/>
        <color rgb="FFFF0000"/>
        <rFont val="Times New Roman"/>
        <charset val="134"/>
      </rPr>
      <t xml:space="preserve">      </t>
    </r>
    <r>
      <rPr>
        <sz val="11"/>
        <color rgb="FFFF0000"/>
        <rFont val="宋体"/>
        <charset val="134"/>
      </rPr>
      <t>工会服务</t>
    </r>
  </si>
  <si>
    <r>
      <rPr>
        <sz val="11"/>
        <color rgb="FFFF0000"/>
        <rFont val="Times New Roman"/>
        <charset val="134"/>
      </rPr>
      <t xml:space="preserve">      </t>
    </r>
    <r>
      <rPr>
        <sz val="11"/>
        <color rgb="FFFF0000"/>
        <rFont val="宋体"/>
        <charset val="134"/>
      </rPr>
      <t>公务员事务</t>
    </r>
  </si>
  <si>
    <r>
      <rPr>
        <sz val="11"/>
        <color rgb="FFFF0000"/>
        <rFont val="Times New Roman"/>
        <charset val="134"/>
      </rPr>
      <t xml:space="preserve">      </t>
    </r>
    <r>
      <rPr>
        <sz val="11"/>
        <color rgb="FFFF0000"/>
        <rFont val="宋体"/>
        <charset val="134"/>
      </rPr>
      <t>宗教事务</t>
    </r>
  </si>
  <si>
    <r>
      <rPr>
        <sz val="11"/>
        <color rgb="FFFF0000"/>
        <rFont val="Times New Roman"/>
        <charset val="134"/>
      </rPr>
      <t xml:space="preserve">      </t>
    </r>
    <r>
      <rPr>
        <sz val="11"/>
        <color rgb="FFFF0000"/>
        <rFont val="宋体"/>
        <charset val="134"/>
      </rPr>
      <t>华侨事务</t>
    </r>
  </si>
  <si>
    <r>
      <rPr>
        <sz val="11"/>
        <color rgb="FFFF0000"/>
        <rFont val="Times New Roman"/>
        <charset val="134"/>
      </rPr>
      <t xml:space="preserve">    </t>
    </r>
    <r>
      <rPr>
        <sz val="11"/>
        <color rgb="FFFF0000"/>
        <rFont val="宋体"/>
        <charset val="134"/>
      </rPr>
      <t>网信事务</t>
    </r>
  </si>
  <si>
    <r>
      <rPr>
        <sz val="11"/>
        <color rgb="FFFF0000"/>
        <rFont val="Times New Roman"/>
        <charset val="134"/>
      </rPr>
      <t xml:space="preserve">      </t>
    </r>
    <r>
      <rPr>
        <sz val="11"/>
        <color rgb="FFFF0000"/>
        <rFont val="宋体"/>
        <charset val="134"/>
      </rPr>
      <t>行政运行</t>
    </r>
  </si>
  <si>
    <r>
      <rPr>
        <sz val="11"/>
        <color rgb="FFFF0000"/>
        <rFont val="Times New Roman"/>
        <charset val="134"/>
      </rPr>
      <t xml:space="preserve">      </t>
    </r>
    <r>
      <rPr>
        <sz val="11"/>
        <color rgb="FFFF0000"/>
        <rFont val="宋体"/>
        <charset val="134"/>
      </rPr>
      <t>一般行政管理事务</t>
    </r>
  </si>
  <si>
    <r>
      <rPr>
        <sz val="11"/>
        <color rgb="FFFF0000"/>
        <rFont val="Times New Roman"/>
        <charset val="134"/>
      </rPr>
      <t xml:space="preserve">      </t>
    </r>
    <r>
      <rPr>
        <sz val="11"/>
        <color rgb="FFFF0000"/>
        <rFont val="宋体"/>
        <charset val="134"/>
      </rPr>
      <t>机关服务</t>
    </r>
  </si>
  <si>
    <r>
      <rPr>
        <sz val="11"/>
        <color rgb="FFFF0000"/>
        <rFont val="Times New Roman"/>
        <charset val="134"/>
      </rPr>
      <t xml:space="preserve">      </t>
    </r>
    <r>
      <rPr>
        <sz val="11"/>
        <color rgb="FFFF0000"/>
        <rFont val="宋体"/>
        <charset val="134"/>
      </rPr>
      <t>事业运行</t>
    </r>
  </si>
  <si>
    <r>
      <rPr>
        <sz val="11"/>
        <color rgb="FFFF0000"/>
        <rFont val="Times New Roman"/>
        <charset val="134"/>
      </rPr>
      <t xml:space="preserve">      </t>
    </r>
    <r>
      <rPr>
        <sz val="11"/>
        <color rgb="FFFF0000"/>
        <rFont val="宋体"/>
        <charset val="134"/>
      </rPr>
      <t>其他网信事务支出</t>
    </r>
  </si>
  <si>
    <r>
      <rPr>
        <sz val="11"/>
        <color rgb="FFFF0000"/>
        <rFont val="Times New Roman"/>
        <charset val="134"/>
      </rPr>
      <t xml:space="preserve">    </t>
    </r>
    <r>
      <rPr>
        <sz val="11"/>
        <color rgb="FFFF0000"/>
        <rFont val="宋体"/>
        <charset val="134"/>
      </rPr>
      <t>市场监督管理事务</t>
    </r>
  </si>
  <si>
    <r>
      <rPr>
        <sz val="11"/>
        <color rgb="FFFF0000"/>
        <rFont val="Times New Roman"/>
        <charset val="134"/>
      </rPr>
      <t xml:space="preserve">      </t>
    </r>
    <r>
      <rPr>
        <sz val="11"/>
        <color rgb="FFFF0000"/>
        <rFont val="宋体"/>
        <charset val="134"/>
      </rPr>
      <t>市场监督管理专项</t>
    </r>
  </si>
  <si>
    <r>
      <rPr>
        <sz val="11"/>
        <color rgb="FFFF0000"/>
        <rFont val="Times New Roman"/>
        <charset val="134"/>
      </rPr>
      <t xml:space="preserve">      </t>
    </r>
    <r>
      <rPr>
        <sz val="11"/>
        <color rgb="FFFF0000"/>
        <rFont val="宋体"/>
        <charset val="134"/>
      </rPr>
      <t>市场监督执法</t>
    </r>
  </si>
  <si>
    <r>
      <rPr>
        <sz val="11"/>
        <color rgb="FFFF0000"/>
        <rFont val="Times New Roman"/>
        <charset val="134"/>
      </rPr>
      <t xml:space="preserve">      </t>
    </r>
    <r>
      <rPr>
        <sz val="11"/>
        <color rgb="FFFF0000"/>
        <rFont val="宋体"/>
        <charset val="134"/>
      </rPr>
      <t>消费者权益保护</t>
    </r>
  </si>
  <si>
    <r>
      <rPr>
        <sz val="11"/>
        <color rgb="FFFF0000"/>
        <rFont val="Times New Roman"/>
        <charset val="134"/>
      </rPr>
      <t xml:space="preserve">      </t>
    </r>
    <r>
      <rPr>
        <sz val="11"/>
        <color rgb="FFFF0000"/>
        <rFont val="宋体"/>
        <charset val="134"/>
      </rPr>
      <t>价格监督检查</t>
    </r>
  </si>
  <si>
    <r>
      <rPr>
        <sz val="11"/>
        <color rgb="FFFF0000"/>
        <rFont val="Times New Roman"/>
        <charset val="134"/>
      </rPr>
      <t xml:space="preserve">      </t>
    </r>
    <r>
      <rPr>
        <sz val="11"/>
        <color rgb="FFFF0000"/>
        <rFont val="宋体"/>
        <charset val="134"/>
      </rPr>
      <t>信息化建设</t>
    </r>
  </si>
  <si>
    <r>
      <rPr>
        <sz val="11"/>
        <color rgb="FFFF0000"/>
        <rFont val="Times New Roman"/>
        <charset val="134"/>
      </rPr>
      <t xml:space="preserve">      </t>
    </r>
    <r>
      <rPr>
        <sz val="11"/>
        <color rgb="FFFF0000"/>
        <rFont val="宋体"/>
        <charset val="134"/>
      </rPr>
      <t>市场监督管理技术支持</t>
    </r>
  </si>
  <si>
    <r>
      <rPr>
        <sz val="11"/>
        <color rgb="FFFF0000"/>
        <rFont val="Times New Roman"/>
        <charset val="134"/>
      </rPr>
      <t xml:space="preserve">      </t>
    </r>
    <r>
      <rPr>
        <sz val="11"/>
        <color rgb="FFFF0000"/>
        <rFont val="宋体"/>
        <charset val="134"/>
      </rPr>
      <t>认证认可监督管理</t>
    </r>
  </si>
  <si>
    <r>
      <rPr>
        <sz val="11"/>
        <color rgb="FFFF0000"/>
        <rFont val="Times New Roman"/>
        <charset val="134"/>
      </rPr>
      <t xml:space="preserve">      </t>
    </r>
    <r>
      <rPr>
        <sz val="11"/>
        <color rgb="FFFF0000"/>
        <rFont val="宋体"/>
        <charset val="134"/>
      </rPr>
      <t>标准化管理</t>
    </r>
  </si>
  <si>
    <r>
      <rPr>
        <sz val="11"/>
        <color rgb="FFFF0000"/>
        <rFont val="Times New Roman"/>
        <charset val="134"/>
      </rPr>
      <t xml:space="preserve">      </t>
    </r>
    <r>
      <rPr>
        <sz val="11"/>
        <color rgb="FFFF0000"/>
        <rFont val="宋体"/>
        <charset val="134"/>
      </rPr>
      <t>药品事务</t>
    </r>
  </si>
  <si>
    <r>
      <rPr>
        <sz val="11"/>
        <color rgb="FFFF0000"/>
        <rFont val="Times New Roman"/>
        <charset val="134"/>
      </rPr>
      <t xml:space="preserve">      </t>
    </r>
    <r>
      <rPr>
        <sz val="11"/>
        <color rgb="FFFF0000"/>
        <rFont val="宋体"/>
        <charset val="134"/>
      </rPr>
      <t>医疗器械事务</t>
    </r>
  </si>
  <si>
    <r>
      <rPr>
        <sz val="11"/>
        <color rgb="FFFF0000"/>
        <rFont val="Times New Roman"/>
        <charset val="134"/>
      </rPr>
      <t xml:space="preserve">      </t>
    </r>
    <r>
      <rPr>
        <sz val="11"/>
        <color rgb="FFFF0000"/>
        <rFont val="宋体"/>
        <charset val="134"/>
      </rPr>
      <t>化妆品事务</t>
    </r>
  </si>
  <si>
    <r>
      <rPr>
        <sz val="11"/>
        <color rgb="FFFF0000"/>
        <rFont val="Times New Roman"/>
        <charset val="134"/>
      </rPr>
      <t xml:space="preserve">      </t>
    </r>
    <r>
      <rPr>
        <sz val="11"/>
        <color rgb="FFFF0000"/>
        <rFont val="宋体"/>
        <charset val="134"/>
      </rPr>
      <t>其他市场监督管理事务</t>
    </r>
  </si>
  <si>
    <r>
      <rPr>
        <sz val="11"/>
        <rFont val="Times New Roman"/>
        <charset val="134"/>
      </rPr>
      <t xml:space="preserve">    </t>
    </r>
    <r>
      <rPr>
        <sz val="11"/>
        <rFont val="宋体"/>
        <charset val="134"/>
      </rPr>
      <t>武装警察</t>
    </r>
    <r>
      <rPr>
        <sz val="11"/>
        <color rgb="FFFF0000"/>
        <rFont val="宋体"/>
        <charset val="134"/>
      </rPr>
      <t>部队</t>
    </r>
  </si>
  <si>
    <r>
      <rPr>
        <sz val="11"/>
        <rFont val="Times New Roman"/>
        <charset val="134"/>
      </rPr>
      <t xml:space="preserve">      </t>
    </r>
    <r>
      <rPr>
        <sz val="11"/>
        <rFont val="宋体"/>
        <charset val="134"/>
      </rPr>
      <t>武装警察部队</t>
    </r>
  </si>
  <si>
    <r>
      <rPr>
        <sz val="11"/>
        <rFont val="Times New Roman"/>
        <charset val="134"/>
      </rPr>
      <t xml:space="preserve">      </t>
    </r>
    <r>
      <rPr>
        <sz val="11"/>
        <rFont val="宋体"/>
        <charset val="134"/>
      </rPr>
      <t>其他武装警察部队支出</t>
    </r>
  </si>
  <si>
    <r>
      <rPr>
        <sz val="11"/>
        <color rgb="FFFF0000"/>
        <rFont val="Times New Roman"/>
        <charset val="134"/>
      </rPr>
      <t xml:space="preserve">      </t>
    </r>
    <r>
      <rPr>
        <sz val="11"/>
        <color rgb="FFFF0000"/>
        <rFont val="宋体"/>
        <charset val="134"/>
      </rPr>
      <t>执法办案</t>
    </r>
  </si>
  <si>
    <r>
      <rPr>
        <sz val="11"/>
        <color rgb="FFFF0000"/>
        <rFont val="Times New Roman"/>
        <charset val="134"/>
      </rPr>
      <t xml:space="preserve">      </t>
    </r>
    <r>
      <rPr>
        <sz val="11"/>
        <color rgb="FFFF0000"/>
        <rFont val="宋体"/>
        <charset val="134"/>
      </rPr>
      <t>特别业务</t>
    </r>
  </si>
  <si>
    <r>
      <rPr>
        <sz val="11"/>
        <color rgb="FFFF0000"/>
        <rFont val="Times New Roman"/>
        <charset val="134"/>
      </rPr>
      <t xml:space="preserve">      </t>
    </r>
    <r>
      <rPr>
        <sz val="11"/>
        <color rgb="FFFF0000"/>
        <rFont val="宋体"/>
        <charset val="134"/>
      </rPr>
      <t>检查监督</t>
    </r>
  </si>
  <si>
    <r>
      <rPr>
        <sz val="11"/>
        <color rgb="FFFF0000"/>
        <rFont val="Times New Roman"/>
        <charset val="134"/>
      </rPr>
      <t xml:space="preserve">      </t>
    </r>
    <r>
      <rPr>
        <sz val="11"/>
        <color rgb="FFFF0000"/>
        <rFont val="宋体"/>
        <charset val="134"/>
      </rPr>
      <t>基层司法业务</t>
    </r>
  </si>
  <si>
    <r>
      <rPr>
        <sz val="11"/>
        <color rgb="FFFF0000"/>
        <rFont val="Times New Roman"/>
        <charset val="134"/>
      </rPr>
      <t xml:space="preserve">      </t>
    </r>
    <r>
      <rPr>
        <sz val="11"/>
        <color rgb="FFFF0000"/>
        <rFont val="宋体"/>
        <charset val="134"/>
      </rPr>
      <t>国家统一法律职业资格考试</t>
    </r>
  </si>
  <si>
    <r>
      <rPr>
        <sz val="11"/>
        <color rgb="FFFF0000"/>
        <rFont val="Times New Roman"/>
        <charset val="134"/>
      </rPr>
      <t xml:space="preserve">      </t>
    </r>
    <r>
      <rPr>
        <sz val="11"/>
        <color rgb="FFFF0000"/>
        <rFont val="宋体"/>
        <charset val="134"/>
      </rPr>
      <t>法制建设</t>
    </r>
  </si>
  <si>
    <r>
      <rPr>
        <sz val="11"/>
        <color rgb="FFFF0000"/>
        <rFont val="Times New Roman"/>
        <charset val="134"/>
      </rPr>
      <t xml:space="preserve">      </t>
    </r>
    <r>
      <rPr>
        <sz val="11"/>
        <color rgb="FFFF0000"/>
        <rFont val="宋体"/>
        <charset val="134"/>
      </rPr>
      <t>缉私业务</t>
    </r>
  </si>
  <si>
    <r>
      <rPr>
        <sz val="11"/>
        <rFont val="Times New Roman"/>
        <charset val="134"/>
      </rPr>
      <t xml:space="preserve">      </t>
    </r>
    <r>
      <rPr>
        <sz val="11"/>
        <rFont val="宋体"/>
        <charset val="134"/>
      </rPr>
      <t>其他公共安全支出</t>
    </r>
  </si>
  <si>
    <r>
      <rPr>
        <sz val="11"/>
        <rFont val="宋体"/>
        <charset val="134"/>
      </rPr>
      <t>七、文化</t>
    </r>
    <r>
      <rPr>
        <sz val="11"/>
        <color rgb="FFFF0000"/>
        <rFont val="宋体"/>
        <charset val="134"/>
      </rPr>
      <t>旅游</t>
    </r>
    <r>
      <rPr>
        <sz val="11"/>
        <rFont val="宋体"/>
        <charset val="134"/>
      </rPr>
      <t>体育与传媒支出</t>
    </r>
  </si>
  <si>
    <r>
      <rPr>
        <sz val="11"/>
        <rFont val="Times New Roman"/>
        <charset val="134"/>
      </rPr>
      <t xml:space="preserve">    </t>
    </r>
    <r>
      <rPr>
        <sz val="11"/>
        <rFont val="宋体"/>
        <charset val="134"/>
      </rPr>
      <t>文化</t>
    </r>
    <r>
      <rPr>
        <sz val="11"/>
        <color rgb="FFFF0000"/>
        <rFont val="宋体"/>
        <charset val="134"/>
      </rPr>
      <t>和旅游</t>
    </r>
  </si>
  <si>
    <r>
      <rPr>
        <sz val="11"/>
        <rFont val="Times New Roman"/>
        <charset val="134"/>
      </rPr>
      <t xml:space="preserve">      </t>
    </r>
    <r>
      <rPr>
        <sz val="11"/>
        <rFont val="宋体"/>
        <charset val="134"/>
      </rPr>
      <t>文化</t>
    </r>
    <r>
      <rPr>
        <sz val="11"/>
        <color rgb="FFFF0000"/>
        <rFont val="宋体"/>
        <charset val="134"/>
      </rPr>
      <t>和旅游</t>
    </r>
    <r>
      <rPr>
        <sz val="11"/>
        <rFont val="宋体"/>
        <charset val="134"/>
      </rPr>
      <t>交流与合作</t>
    </r>
  </si>
  <si>
    <r>
      <rPr>
        <sz val="11"/>
        <rFont val="Times New Roman"/>
        <charset val="134"/>
      </rPr>
      <t xml:space="preserve">      </t>
    </r>
    <r>
      <rPr>
        <sz val="11"/>
        <rFont val="宋体"/>
        <charset val="134"/>
      </rPr>
      <t>文化</t>
    </r>
    <r>
      <rPr>
        <sz val="11"/>
        <color rgb="FFFF0000"/>
        <rFont val="宋体"/>
        <charset val="134"/>
      </rPr>
      <t>和旅游</t>
    </r>
    <r>
      <rPr>
        <sz val="11"/>
        <rFont val="宋体"/>
        <charset val="134"/>
      </rPr>
      <t>市场管理</t>
    </r>
  </si>
  <si>
    <r>
      <rPr>
        <sz val="11"/>
        <color rgb="FFFF0000"/>
        <rFont val="Times New Roman"/>
        <charset val="134"/>
      </rPr>
      <t xml:space="preserve">      </t>
    </r>
    <r>
      <rPr>
        <sz val="11"/>
        <color rgb="FFFF0000"/>
        <rFont val="宋体"/>
        <charset val="134"/>
      </rPr>
      <t>旅游宣传</t>
    </r>
  </si>
  <si>
    <r>
      <rPr>
        <sz val="11"/>
        <rFont val="Times New Roman"/>
        <charset val="134"/>
      </rPr>
      <t xml:space="preserve">      </t>
    </r>
    <r>
      <rPr>
        <sz val="11"/>
        <color rgb="FFFF0000"/>
        <rFont val="宋体"/>
        <charset val="134"/>
      </rPr>
      <t>旅游行业业务管理</t>
    </r>
  </si>
  <si>
    <r>
      <rPr>
        <sz val="11"/>
        <rFont val="Times New Roman"/>
        <charset val="134"/>
      </rPr>
      <t xml:space="preserve">      </t>
    </r>
    <r>
      <rPr>
        <sz val="11"/>
        <rFont val="宋体"/>
        <charset val="134"/>
      </rPr>
      <t>其他文化</t>
    </r>
    <r>
      <rPr>
        <sz val="11"/>
        <color rgb="FFFF0000"/>
        <rFont val="宋体"/>
        <charset val="134"/>
      </rPr>
      <t>和旅游</t>
    </r>
    <r>
      <rPr>
        <sz val="11"/>
        <rFont val="宋体"/>
        <charset val="134"/>
      </rPr>
      <t>支出</t>
    </r>
  </si>
  <si>
    <r>
      <rPr>
        <sz val="11"/>
        <rFont val="Times New Roman"/>
        <charset val="134"/>
      </rPr>
      <t xml:space="preserve">    </t>
    </r>
    <r>
      <rPr>
        <sz val="11"/>
        <rFont val="宋体"/>
        <charset val="134"/>
      </rPr>
      <t>新闻出版</t>
    </r>
    <r>
      <rPr>
        <sz val="11"/>
        <color rgb="FFFF0000"/>
        <rFont val="宋体"/>
        <charset val="134"/>
      </rPr>
      <t>电影</t>
    </r>
  </si>
  <si>
    <r>
      <rPr>
        <sz val="11"/>
        <color rgb="FFFF0000"/>
        <rFont val="Times New Roman"/>
        <charset val="134"/>
      </rPr>
      <t xml:space="preserve">      </t>
    </r>
    <r>
      <rPr>
        <sz val="11"/>
        <color rgb="FFFF0000"/>
        <rFont val="宋体"/>
        <charset val="134"/>
      </rPr>
      <t>一般行政管理实务</t>
    </r>
  </si>
  <si>
    <r>
      <rPr>
        <sz val="11"/>
        <color rgb="FFFF0000"/>
        <rFont val="Times New Roman"/>
        <charset val="134"/>
      </rPr>
      <t xml:space="preserve">      </t>
    </r>
    <r>
      <rPr>
        <sz val="11"/>
        <color rgb="FFFF0000"/>
        <rFont val="宋体"/>
        <charset val="134"/>
      </rPr>
      <t>新闻通讯</t>
    </r>
  </si>
  <si>
    <r>
      <rPr>
        <sz val="11"/>
        <color rgb="FFFF0000"/>
        <rFont val="Times New Roman"/>
        <charset val="134"/>
      </rPr>
      <t xml:space="preserve">      </t>
    </r>
    <r>
      <rPr>
        <sz val="11"/>
        <color rgb="FFFF0000"/>
        <rFont val="宋体"/>
        <charset val="134"/>
      </rPr>
      <t>出版发行</t>
    </r>
  </si>
  <si>
    <r>
      <rPr>
        <sz val="11"/>
        <color rgb="FFFF0000"/>
        <rFont val="Times New Roman"/>
        <charset val="134"/>
      </rPr>
      <t xml:space="preserve">      </t>
    </r>
    <r>
      <rPr>
        <sz val="11"/>
        <color rgb="FFFF0000"/>
        <rFont val="宋体"/>
        <charset val="134"/>
      </rPr>
      <t>版权管理</t>
    </r>
  </si>
  <si>
    <r>
      <rPr>
        <sz val="11"/>
        <color rgb="FFFF0000"/>
        <rFont val="Times New Roman"/>
        <charset val="134"/>
      </rPr>
      <t xml:space="preserve">      </t>
    </r>
    <r>
      <rPr>
        <sz val="11"/>
        <color rgb="FFFF0000"/>
        <rFont val="宋体"/>
        <charset val="134"/>
      </rPr>
      <t>电影</t>
    </r>
  </si>
  <si>
    <r>
      <rPr>
        <sz val="11"/>
        <color rgb="FFFF0000"/>
        <rFont val="Times New Roman"/>
        <charset val="134"/>
      </rPr>
      <t xml:space="preserve">      </t>
    </r>
    <r>
      <rPr>
        <sz val="11"/>
        <color rgb="FFFF0000"/>
        <rFont val="宋体"/>
        <charset val="134"/>
      </rPr>
      <t>其他新闻出版电影支出</t>
    </r>
  </si>
  <si>
    <r>
      <rPr>
        <sz val="11"/>
        <color rgb="FFFF0000"/>
        <rFont val="Times New Roman"/>
        <charset val="134"/>
      </rPr>
      <t xml:space="preserve">    </t>
    </r>
    <r>
      <rPr>
        <sz val="11"/>
        <color rgb="FFFF0000"/>
        <rFont val="宋体"/>
        <charset val="134"/>
      </rPr>
      <t>广播电视</t>
    </r>
  </si>
  <si>
    <r>
      <rPr>
        <sz val="11"/>
        <color rgb="FFFF0000"/>
        <rFont val="Times New Roman"/>
        <charset val="134"/>
      </rPr>
      <t xml:space="preserve">      </t>
    </r>
    <r>
      <rPr>
        <sz val="11"/>
        <color rgb="FFFF0000"/>
        <rFont val="宋体"/>
        <charset val="134"/>
      </rPr>
      <t>广播</t>
    </r>
  </si>
  <si>
    <r>
      <rPr>
        <sz val="11"/>
        <color rgb="FFFF0000"/>
        <rFont val="Times New Roman"/>
        <charset val="134"/>
      </rPr>
      <t xml:space="preserve">      </t>
    </r>
    <r>
      <rPr>
        <sz val="11"/>
        <color rgb="FFFF0000"/>
        <rFont val="宋体"/>
        <charset val="134"/>
      </rPr>
      <t>电视</t>
    </r>
  </si>
  <si>
    <r>
      <rPr>
        <sz val="11"/>
        <color rgb="FFFF0000"/>
        <rFont val="Times New Roman"/>
        <charset val="134"/>
      </rPr>
      <t xml:space="preserve">      </t>
    </r>
    <r>
      <rPr>
        <sz val="11"/>
        <color rgb="FFFF0000"/>
        <rFont val="宋体"/>
        <charset val="134"/>
      </rPr>
      <t>其他广播电视支出</t>
    </r>
  </si>
  <si>
    <r>
      <rPr>
        <sz val="11"/>
        <color rgb="FFFF0000"/>
        <rFont val="Times New Roman"/>
        <charset val="134"/>
      </rPr>
      <t xml:space="preserve">      </t>
    </r>
    <r>
      <rPr>
        <sz val="11"/>
        <color rgb="FFFF0000"/>
        <rFont val="宋体"/>
        <charset val="134"/>
      </rPr>
      <t>军队转业干部安置</t>
    </r>
  </si>
  <si>
    <r>
      <rPr>
        <sz val="11"/>
        <rFont val="Times New Roman"/>
        <charset val="134"/>
      </rPr>
      <t xml:space="preserve">      </t>
    </r>
    <r>
      <rPr>
        <sz val="11"/>
        <rFont val="宋体"/>
        <charset val="134"/>
      </rPr>
      <t>交强险</t>
    </r>
    <r>
      <rPr>
        <sz val="11"/>
        <color rgb="FFFF0000"/>
        <rFont val="宋体"/>
        <charset val="134"/>
      </rPr>
      <t>增值</t>
    </r>
    <r>
      <rPr>
        <sz val="11"/>
        <rFont val="宋体"/>
        <charset val="134"/>
      </rPr>
      <t>税补助基金支出</t>
    </r>
  </si>
  <si>
    <r>
      <rPr>
        <sz val="11"/>
        <color rgb="FFFF0000"/>
        <rFont val="Times New Roman"/>
        <charset val="134"/>
      </rPr>
      <t xml:space="preserve">    </t>
    </r>
    <r>
      <rPr>
        <sz val="11"/>
        <color rgb="FFFF0000"/>
        <rFont val="宋体"/>
        <charset val="134"/>
      </rPr>
      <t>退役军人管理事务</t>
    </r>
  </si>
  <si>
    <r>
      <rPr>
        <sz val="11"/>
        <color rgb="FFFF0000"/>
        <rFont val="Times New Roman"/>
        <charset val="134"/>
      </rPr>
      <t xml:space="preserve">      </t>
    </r>
    <r>
      <rPr>
        <sz val="11"/>
        <color rgb="FFFF0000"/>
        <rFont val="宋体"/>
        <charset val="134"/>
      </rPr>
      <t>拥军优属</t>
    </r>
  </si>
  <si>
    <r>
      <rPr>
        <sz val="11"/>
        <color rgb="FFFF0000"/>
        <rFont val="Times New Roman"/>
        <charset val="134"/>
      </rPr>
      <t xml:space="preserve">      </t>
    </r>
    <r>
      <rPr>
        <sz val="11"/>
        <color rgb="FFFF0000"/>
        <rFont val="宋体"/>
        <charset val="134"/>
      </rPr>
      <t>部队供应</t>
    </r>
  </si>
  <si>
    <r>
      <rPr>
        <sz val="11"/>
        <color rgb="FFFF0000"/>
        <rFont val="Times New Roman"/>
        <charset val="134"/>
      </rPr>
      <t xml:space="preserve">      </t>
    </r>
    <r>
      <rPr>
        <sz val="11"/>
        <color rgb="FFFF0000"/>
        <rFont val="宋体"/>
        <charset val="134"/>
      </rPr>
      <t>其他退役军人事务管理支出</t>
    </r>
  </si>
  <si>
    <r>
      <rPr>
        <sz val="11"/>
        <rFont val="宋体"/>
        <charset val="134"/>
      </rPr>
      <t>九、</t>
    </r>
    <r>
      <rPr>
        <sz val="11"/>
        <color rgb="FFFF0000"/>
        <rFont val="宋体"/>
        <charset val="134"/>
      </rPr>
      <t>卫生健康</t>
    </r>
    <r>
      <rPr>
        <sz val="11"/>
        <rFont val="宋体"/>
        <charset val="134"/>
      </rPr>
      <t>支出</t>
    </r>
  </si>
  <si>
    <r>
      <rPr>
        <sz val="11"/>
        <rFont val="Times New Roman"/>
        <charset val="134"/>
      </rPr>
      <t xml:space="preserve">    </t>
    </r>
    <r>
      <rPr>
        <sz val="11"/>
        <color rgb="FFFF0000"/>
        <rFont val="宋体"/>
        <charset val="134"/>
      </rPr>
      <t>卫生健康</t>
    </r>
    <r>
      <rPr>
        <sz val="11"/>
        <rFont val="宋体"/>
        <charset val="134"/>
      </rPr>
      <t>管理事务</t>
    </r>
  </si>
  <si>
    <r>
      <rPr>
        <sz val="11"/>
        <rFont val="Times New Roman"/>
        <charset val="134"/>
      </rPr>
      <t xml:space="preserve">      </t>
    </r>
    <r>
      <rPr>
        <sz val="11"/>
        <rFont val="宋体"/>
        <charset val="134"/>
      </rPr>
      <t>其他</t>
    </r>
    <r>
      <rPr>
        <sz val="11"/>
        <color rgb="FFFF0000"/>
        <rFont val="宋体"/>
        <charset val="134"/>
      </rPr>
      <t>卫生健康</t>
    </r>
    <r>
      <rPr>
        <sz val="11"/>
        <rFont val="宋体"/>
        <charset val="134"/>
      </rPr>
      <t>管理事务支出</t>
    </r>
  </si>
  <si>
    <r>
      <rPr>
        <sz val="11"/>
        <color rgb="FFFF0000"/>
        <rFont val="Times New Roman"/>
        <charset val="134"/>
      </rPr>
      <t xml:space="preserve">    </t>
    </r>
    <r>
      <rPr>
        <sz val="11"/>
        <color rgb="FFFF0000"/>
        <rFont val="宋体"/>
        <charset val="134"/>
      </rPr>
      <t>医疗保障管理事务</t>
    </r>
  </si>
  <si>
    <r>
      <rPr>
        <sz val="11"/>
        <color rgb="FFFF0000"/>
        <rFont val="Times New Roman"/>
        <charset val="134"/>
      </rPr>
      <t xml:space="preserve">      </t>
    </r>
    <r>
      <rPr>
        <sz val="11"/>
        <color rgb="FFFF0000"/>
        <rFont val="宋体"/>
        <charset val="134"/>
      </rPr>
      <t>医疗保障政策管理</t>
    </r>
  </si>
  <si>
    <r>
      <rPr>
        <sz val="11"/>
        <color rgb="FFFF0000"/>
        <rFont val="Times New Roman"/>
        <charset val="134"/>
      </rPr>
      <t xml:space="preserve">      </t>
    </r>
    <r>
      <rPr>
        <sz val="11"/>
        <color rgb="FFFF0000"/>
        <rFont val="宋体"/>
        <charset val="134"/>
      </rPr>
      <t>医疗保障经办事务</t>
    </r>
  </si>
  <si>
    <r>
      <rPr>
        <sz val="11"/>
        <color rgb="FFFF0000"/>
        <rFont val="Times New Roman"/>
        <charset val="134"/>
      </rPr>
      <t xml:space="preserve">      </t>
    </r>
    <r>
      <rPr>
        <sz val="11"/>
        <color rgb="FFFF0000"/>
        <rFont val="宋体"/>
        <charset val="134"/>
      </rPr>
      <t>其他医疗保障管理事务支出</t>
    </r>
  </si>
  <si>
    <r>
      <rPr>
        <sz val="11"/>
        <color rgb="FFFF0000"/>
        <rFont val="Times New Roman"/>
        <charset val="134"/>
      </rPr>
      <t xml:space="preserve">    </t>
    </r>
    <r>
      <rPr>
        <sz val="11"/>
        <color rgb="FFFF0000"/>
        <rFont val="宋体"/>
        <charset val="134"/>
      </rPr>
      <t>老龄卫生健康服务</t>
    </r>
  </si>
  <si>
    <r>
      <rPr>
        <sz val="11"/>
        <color rgb="FFFF0000"/>
        <rFont val="Times New Roman"/>
        <charset val="134"/>
      </rPr>
      <t xml:space="preserve">      </t>
    </r>
    <r>
      <rPr>
        <sz val="11"/>
        <color rgb="FFFF0000"/>
        <rFont val="宋体"/>
        <charset val="134"/>
      </rPr>
      <t>老龄卫生健康服务</t>
    </r>
  </si>
  <si>
    <r>
      <rPr>
        <sz val="11"/>
        <color rgb="FFFF0000"/>
        <rFont val="Times New Roman"/>
        <charset val="134"/>
      </rPr>
      <t xml:space="preserve">    </t>
    </r>
    <r>
      <rPr>
        <sz val="11"/>
        <color rgb="FFFF0000"/>
        <rFont val="宋体"/>
        <charset val="134"/>
      </rPr>
      <t>其他卫生健康支出</t>
    </r>
  </si>
  <si>
    <r>
      <rPr>
        <sz val="11"/>
        <color rgb="FFFF0000"/>
        <rFont val="Times New Roman"/>
        <charset val="134"/>
      </rPr>
      <t xml:space="preserve">      </t>
    </r>
    <r>
      <rPr>
        <sz val="11"/>
        <color rgb="FFFF0000"/>
        <rFont val="宋体"/>
        <charset val="134"/>
      </rPr>
      <t>其他卫生健康支出</t>
    </r>
  </si>
  <si>
    <r>
      <rPr>
        <sz val="11"/>
        <rFont val="Times New Roman"/>
        <charset val="134"/>
      </rPr>
      <t xml:space="preserve">      </t>
    </r>
    <r>
      <rPr>
        <sz val="11"/>
        <color rgb="FFFF0000"/>
        <rFont val="宋体"/>
        <charset val="134"/>
      </rPr>
      <t>生态</t>
    </r>
    <r>
      <rPr>
        <sz val="11"/>
        <rFont val="宋体"/>
        <charset val="134"/>
      </rPr>
      <t>环境保护宣传</t>
    </r>
  </si>
  <si>
    <r>
      <rPr>
        <sz val="11"/>
        <rFont val="Times New Roman"/>
        <charset val="134"/>
      </rPr>
      <t xml:space="preserve">      </t>
    </r>
    <r>
      <rPr>
        <sz val="11"/>
        <color rgb="FFFF0000"/>
        <rFont val="宋体"/>
        <charset val="134"/>
      </rPr>
      <t>生态</t>
    </r>
    <r>
      <rPr>
        <sz val="11"/>
        <rFont val="宋体"/>
        <charset val="134"/>
      </rPr>
      <t>环境国际合作及履约</t>
    </r>
  </si>
  <si>
    <r>
      <rPr>
        <sz val="11"/>
        <rFont val="Times New Roman"/>
        <charset val="134"/>
      </rPr>
      <t xml:space="preserve">      </t>
    </r>
    <r>
      <rPr>
        <sz val="11"/>
        <color rgb="FFFF0000"/>
        <rFont val="宋体"/>
        <charset val="134"/>
      </rPr>
      <t>生态</t>
    </r>
    <r>
      <rPr>
        <sz val="11"/>
        <rFont val="宋体"/>
        <charset val="134"/>
      </rPr>
      <t>环境保护行政许可</t>
    </r>
  </si>
  <si>
    <r>
      <rPr>
        <sz val="11"/>
        <rFont val="Times New Roman"/>
        <charset val="134"/>
      </rPr>
      <t xml:space="preserve">      </t>
    </r>
    <r>
      <rPr>
        <sz val="11"/>
        <color rgb="FFFF0000"/>
        <rFont val="宋体"/>
        <charset val="134"/>
      </rPr>
      <t>生态</t>
    </r>
    <r>
      <rPr>
        <sz val="11"/>
        <rFont val="宋体"/>
        <charset val="134"/>
      </rPr>
      <t>环境监测与信息</t>
    </r>
  </si>
  <si>
    <r>
      <rPr>
        <sz val="11"/>
        <rFont val="Times New Roman"/>
        <charset val="134"/>
      </rPr>
      <t xml:space="preserve">      </t>
    </r>
    <r>
      <rPr>
        <sz val="11"/>
        <color rgb="FFFF0000"/>
        <rFont val="宋体"/>
        <charset val="134"/>
      </rPr>
      <t>生态</t>
    </r>
    <r>
      <rPr>
        <sz val="11"/>
        <rFont val="宋体"/>
        <charset val="134"/>
      </rPr>
      <t>环境执法监察</t>
    </r>
  </si>
  <si>
    <r>
      <rPr>
        <sz val="11"/>
        <rFont val="Times New Roman"/>
        <charset val="134"/>
      </rPr>
      <t xml:space="preserve">      </t>
    </r>
    <r>
      <rPr>
        <sz val="11"/>
        <rFont val="宋体"/>
        <charset val="134"/>
      </rPr>
      <t>城乡社区管理事务</t>
    </r>
  </si>
  <si>
    <r>
      <rPr>
        <sz val="11"/>
        <rFont val="Times New Roman"/>
        <charset val="134"/>
      </rPr>
      <t xml:space="preserve">        </t>
    </r>
    <r>
      <rPr>
        <sz val="11"/>
        <rFont val="宋体"/>
        <charset val="134"/>
      </rPr>
      <t>行政运行</t>
    </r>
  </si>
  <si>
    <r>
      <rPr>
        <sz val="11"/>
        <rFont val="Times New Roman"/>
        <charset val="134"/>
      </rPr>
      <t xml:space="preserve">        </t>
    </r>
    <r>
      <rPr>
        <sz val="11"/>
        <rFont val="宋体"/>
        <charset val="134"/>
      </rPr>
      <t>一般行政管理事务</t>
    </r>
  </si>
  <si>
    <r>
      <rPr>
        <sz val="11"/>
        <rFont val="Times New Roman"/>
        <charset val="134"/>
      </rPr>
      <t xml:space="preserve">        </t>
    </r>
    <r>
      <rPr>
        <sz val="11"/>
        <rFont val="宋体"/>
        <charset val="134"/>
      </rPr>
      <t>机关服务</t>
    </r>
  </si>
  <si>
    <r>
      <rPr>
        <sz val="11"/>
        <rFont val="Times New Roman"/>
        <charset val="134"/>
      </rPr>
      <t xml:space="preserve">        </t>
    </r>
    <r>
      <rPr>
        <sz val="11"/>
        <rFont val="宋体"/>
        <charset val="134"/>
      </rPr>
      <t>城管执法</t>
    </r>
  </si>
  <si>
    <r>
      <rPr>
        <sz val="11"/>
        <rFont val="Times New Roman"/>
        <charset val="134"/>
      </rPr>
      <t xml:space="preserve">        </t>
    </r>
    <r>
      <rPr>
        <sz val="11"/>
        <rFont val="宋体"/>
        <charset val="134"/>
      </rPr>
      <t>工程建设国家标准规范编制与监管</t>
    </r>
  </si>
  <si>
    <r>
      <rPr>
        <sz val="11"/>
        <rFont val="Times New Roman"/>
        <charset val="134"/>
      </rPr>
      <t xml:space="preserve">        </t>
    </r>
    <r>
      <rPr>
        <sz val="11"/>
        <rFont val="宋体"/>
        <charset val="134"/>
      </rPr>
      <t>工程建设管理</t>
    </r>
  </si>
  <si>
    <r>
      <rPr>
        <sz val="11"/>
        <rFont val="Times New Roman"/>
        <charset val="134"/>
      </rPr>
      <t xml:space="preserve">        </t>
    </r>
    <r>
      <rPr>
        <sz val="11"/>
        <rFont val="宋体"/>
        <charset val="134"/>
      </rPr>
      <t>市政公用行业市场监管</t>
    </r>
  </si>
  <si>
    <r>
      <rPr>
        <sz val="11"/>
        <rFont val="Times New Roman"/>
        <charset val="134"/>
      </rPr>
      <t xml:space="preserve">        </t>
    </r>
    <r>
      <rPr>
        <sz val="11"/>
        <rFont val="宋体"/>
        <charset val="134"/>
      </rPr>
      <t>住宅建设与房地产市场监管</t>
    </r>
  </si>
  <si>
    <r>
      <rPr>
        <sz val="11"/>
        <rFont val="Times New Roman"/>
        <charset val="134"/>
      </rPr>
      <t xml:space="preserve">        </t>
    </r>
    <r>
      <rPr>
        <sz val="11"/>
        <rFont val="宋体"/>
        <charset val="134"/>
      </rPr>
      <t>执业资格注册、资质审查</t>
    </r>
  </si>
  <si>
    <r>
      <rPr>
        <sz val="11"/>
        <rFont val="Times New Roman"/>
        <charset val="134"/>
      </rPr>
      <t xml:space="preserve">        </t>
    </r>
    <r>
      <rPr>
        <sz val="11"/>
        <rFont val="宋体"/>
        <charset val="134"/>
      </rPr>
      <t>其他城乡社区管理事务支出</t>
    </r>
  </si>
  <si>
    <r>
      <rPr>
        <sz val="11"/>
        <rFont val="Times New Roman"/>
        <charset val="134"/>
      </rPr>
      <t xml:space="preserve">      </t>
    </r>
    <r>
      <rPr>
        <sz val="11"/>
        <rFont val="宋体"/>
        <charset val="134"/>
      </rPr>
      <t>城乡社区规划与管理</t>
    </r>
  </si>
  <si>
    <r>
      <rPr>
        <sz val="11"/>
        <rFont val="Times New Roman"/>
        <charset val="134"/>
      </rPr>
      <t xml:space="preserve">      </t>
    </r>
    <r>
      <rPr>
        <sz val="11"/>
        <rFont val="宋体"/>
        <charset val="134"/>
      </rPr>
      <t>城乡社区公共设施</t>
    </r>
  </si>
  <si>
    <r>
      <rPr>
        <sz val="11"/>
        <rFont val="Times New Roman"/>
        <charset val="134"/>
      </rPr>
      <t xml:space="preserve">        </t>
    </r>
    <r>
      <rPr>
        <sz val="11"/>
        <rFont val="宋体"/>
        <charset val="134"/>
      </rPr>
      <t>小城镇基础设施建设</t>
    </r>
  </si>
  <si>
    <r>
      <rPr>
        <sz val="11"/>
        <rFont val="Times New Roman"/>
        <charset val="134"/>
      </rPr>
      <t xml:space="preserve">        </t>
    </r>
    <r>
      <rPr>
        <sz val="11"/>
        <rFont val="宋体"/>
        <charset val="134"/>
      </rPr>
      <t>其他城乡社区公共设施支出</t>
    </r>
  </si>
  <si>
    <r>
      <rPr>
        <sz val="11"/>
        <rFont val="Times New Roman"/>
        <charset val="134"/>
      </rPr>
      <t xml:space="preserve">      </t>
    </r>
    <r>
      <rPr>
        <sz val="11"/>
        <rFont val="宋体"/>
        <charset val="134"/>
      </rPr>
      <t>城乡社区环境卫生</t>
    </r>
  </si>
  <si>
    <r>
      <rPr>
        <sz val="11"/>
        <rFont val="Times New Roman"/>
        <charset val="134"/>
      </rPr>
      <t xml:space="preserve">      </t>
    </r>
    <r>
      <rPr>
        <sz val="11"/>
        <rFont val="宋体"/>
        <charset val="134"/>
      </rPr>
      <t>建设市场管理与监督</t>
    </r>
  </si>
  <si>
    <r>
      <rPr>
        <sz val="11"/>
        <rFont val="Times New Roman"/>
        <charset val="134"/>
      </rPr>
      <t xml:space="preserve">      </t>
    </r>
    <r>
      <rPr>
        <sz val="11"/>
        <rFont val="宋体"/>
        <charset val="134"/>
      </rPr>
      <t>其他城乡社区支出</t>
    </r>
  </si>
  <si>
    <r>
      <rPr>
        <sz val="11"/>
        <rFont val="Times New Roman"/>
        <charset val="134"/>
      </rPr>
      <t xml:space="preserve">      </t>
    </r>
    <r>
      <rPr>
        <sz val="11"/>
        <rFont val="宋体"/>
        <charset val="134"/>
      </rPr>
      <t>农业</t>
    </r>
  </si>
  <si>
    <r>
      <rPr>
        <sz val="11"/>
        <rFont val="Times New Roman"/>
        <charset val="134"/>
      </rPr>
      <t xml:space="preserve">        </t>
    </r>
    <r>
      <rPr>
        <sz val="11"/>
        <rFont val="宋体"/>
        <charset val="134"/>
      </rPr>
      <t>事业运行</t>
    </r>
  </si>
  <si>
    <r>
      <rPr>
        <sz val="11"/>
        <rFont val="Times New Roman"/>
        <charset val="134"/>
      </rPr>
      <t xml:space="preserve">        </t>
    </r>
    <r>
      <rPr>
        <sz val="11"/>
        <rFont val="宋体"/>
        <charset val="134"/>
      </rPr>
      <t>农垦运行</t>
    </r>
  </si>
  <si>
    <r>
      <rPr>
        <sz val="11"/>
        <rFont val="Times New Roman"/>
        <charset val="134"/>
      </rPr>
      <t xml:space="preserve">        </t>
    </r>
    <r>
      <rPr>
        <sz val="11"/>
        <rFont val="宋体"/>
        <charset val="134"/>
      </rPr>
      <t>科技转化与推广服务</t>
    </r>
  </si>
  <si>
    <r>
      <rPr>
        <sz val="11"/>
        <rFont val="Times New Roman"/>
        <charset val="134"/>
      </rPr>
      <t xml:space="preserve">        </t>
    </r>
    <r>
      <rPr>
        <sz val="11"/>
        <rFont val="宋体"/>
        <charset val="134"/>
      </rPr>
      <t>病虫害控制</t>
    </r>
  </si>
  <si>
    <r>
      <rPr>
        <sz val="11"/>
        <rFont val="Times New Roman"/>
        <charset val="134"/>
      </rPr>
      <t xml:space="preserve">        </t>
    </r>
    <r>
      <rPr>
        <sz val="11"/>
        <rFont val="宋体"/>
        <charset val="134"/>
      </rPr>
      <t>农产品质量安全</t>
    </r>
  </si>
  <si>
    <r>
      <rPr>
        <sz val="11"/>
        <rFont val="Times New Roman"/>
        <charset val="134"/>
      </rPr>
      <t xml:space="preserve">        </t>
    </r>
    <r>
      <rPr>
        <sz val="11"/>
        <rFont val="宋体"/>
        <charset val="134"/>
      </rPr>
      <t>执法监管</t>
    </r>
  </si>
  <si>
    <r>
      <rPr>
        <sz val="11"/>
        <rFont val="Times New Roman"/>
        <charset val="134"/>
      </rPr>
      <t xml:space="preserve">        </t>
    </r>
    <r>
      <rPr>
        <sz val="11"/>
        <rFont val="宋体"/>
        <charset val="134"/>
      </rPr>
      <t>统计监测与信息服务</t>
    </r>
  </si>
  <si>
    <r>
      <rPr>
        <sz val="11"/>
        <rFont val="Times New Roman"/>
        <charset val="134"/>
      </rPr>
      <t xml:space="preserve">        </t>
    </r>
    <r>
      <rPr>
        <sz val="11"/>
        <rFont val="宋体"/>
        <charset val="134"/>
      </rPr>
      <t>农业行业业务管理</t>
    </r>
  </si>
  <si>
    <r>
      <rPr>
        <sz val="11"/>
        <rFont val="Times New Roman"/>
        <charset val="134"/>
      </rPr>
      <t xml:space="preserve">        </t>
    </r>
    <r>
      <rPr>
        <sz val="11"/>
        <rFont val="宋体"/>
        <charset val="134"/>
      </rPr>
      <t>对外交流与合作</t>
    </r>
  </si>
  <si>
    <r>
      <rPr>
        <sz val="11"/>
        <rFont val="Times New Roman"/>
        <charset val="134"/>
      </rPr>
      <t xml:space="preserve">        </t>
    </r>
    <r>
      <rPr>
        <sz val="11"/>
        <rFont val="宋体"/>
        <charset val="134"/>
      </rPr>
      <t>防灾救灾</t>
    </r>
  </si>
  <si>
    <r>
      <rPr>
        <sz val="11"/>
        <rFont val="Times New Roman"/>
        <charset val="134"/>
      </rPr>
      <t xml:space="preserve">        </t>
    </r>
    <r>
      <rPr>
        <sz val="11"/>
        <rFont val="宋体"/>
        <charset val="134"/>
      </rPr>
      <t>稳定农民收入补贴</t>
    </r>
  </si>
  <si>
    <r>
      <rPr>
        <sz val="11"/>
        <rFont val="Times New Roman"/>
        <charset val="134"/>
      </rPr>
      <t xml:space="preserve">        </t>
    </r>
    <r>
      <rPr>
        <sz val="11"/>
        <rFont val="宋体"/>
        <charset val="134"/>
      </rPr>
      <t>农业结构调整补贴</t>
    </r>
  </si>
  <si>
    <r>
      <rPr>
        <sz val="11"/>
        <rFont val="Times New Roman"/>
        <charset val="134"/>
      </rPr>
      <t xml:space="preserve">        </t>
    </r>
    <r>
      <rPr>
        <sz val="11"/>
        <rFont val="宋体"/>
        <charset val="134"/>
      </rPr>
      <t>农业生产支持补贴</t>
    </r>
  </si>
  <si>
    <r>
      <rPr>
        <sz val="11"/>
        <rFont val="Times New Roman"/>
        <charset val="134"/>
      </rPr>
      <t xml:space="preserve">        </t>
    </r>
    <r>
      <rPr>
        <sz val="11"/>
        <rFont val="宋体"/>
        <charset val="134"/>
      </rPr>
      <t>农业组织化与产业化经营</t>
    </r>
  </si>
  <si>
    <r>
      <rPr>
        <sz val="11"/>
        <rFont val="Times New Roman"/>
        <charset val="134"/>
      </rPr>
      <t xml:space="preserve">        </t>
    </r>
    <r>
      <rPr>
        <sz val="11"/>
        <rFont val="宋体"/>
        <charset val="134"/>
      </rPr>
      <t>农产品加工与促销</t>
    </r>
  </si>
  <si>
    <r>
      <rPr>
        <sz val="11"/>
        <rFont val="Times New Roman"/>
        <charset val="134"/>
      </rPr>
      <t xml:space="preserve">        </t>
    </r>
    <r>
      <rPr>
        <sz val="11"/>
        <rFont val="宋体"/>
        <charset val="134"/>
      </rPr>
      <t>农村公益事业</t>
    </r>
  </si>
  <si>
    <r>
      <rPr>
        <sz val="11"/>
        <rFont val="Times New Roman"/>
        <charset val="134"/>
      </rPr>
      <t xml:space="preserve">        </t>
    </r>
    <r>
      <rPr>
        <sz val="11"/>
        <rFont val="宋体"/>
        <charset val="134"/>
      </rPr>
      <t>农业资源保护修复与利用</t>
    </r>
  </si>
  <si>
    <r>
      <rPr>
        <sz val="11"/>
        <rFont val="Times New Roman"/>
        <charset val="134"/>
      </rPr>
      <t xml:space="preserve">        </t>
    </r>
    <r>
      <rPr>
        <sz val="11"/>
        <rFont val="宋体"/>
        <charset val="134"/>
      </rPr>
      <t>农村道路建设</t>
    </r>
  </si>
  <si>
    <r>
      <rPr>
        <sz val="11"/>
        <rFont val="Times New Roman"/>
        <charset val="134"/>
      </rPr>
      <t xml:space="preserve">        </t>
    </r>
    <r>
      <rPr>
        <sz val="11"/>
        <rFont val="宋体"/>
        <charset val="134"/>
      </rPr>
      <t>成品油价格改革对渔业的补贴</t>
    </r>
  </si>
  <si>
    <r>
      <rPr>
        <sz val="11"/>
        <rFont val="Times New Roman"/>
        <charset val="134"/>
      </rPr>
      <t xml:space="preserve">        </t>
    </r>
    <r>
      <rPr>
        <sz val="11"/>
        <rFont val="宋体"/>
        <charset val="134"/>
      </rPr>
      <t>对高校毕业生到基层任职补助</t>
    </r>
  </si>
  <si>
    <r>
      <rPr>
        <sz val="11"/>
        <rFont val="Times New Roman"/>
        <charset val="134"/>
      </rPr>
      <t xml:space="preserve">        </t>
    </r>
    <r>
      <rPr>
        <sz val="11"/>
        <rFont val="宋体"/>
        <charset val="134"/>
      </rPr>
      <t>其他农业支出</t>
    </r>
  </si>
  <si>
    <r>
      <rPr>
        <sz val="11"/>
        <rFont val="Times New Roman"/>
        <charset val="134"/>
      </rPr>
      <t xml:space="preserve">      </t>
    </r>
    <r>
      <rPr>
        <sz val="11"/>
        <rFont val="宋体"/>
        <charset val="134"/>
      </rPr>
      <t>林业</t>
    </r>
    <r>
      <rPr>
        <sz val="11"/>
        <color rgb="FFFF0000"/>
        <rFont val="宋体"/>
        <charset val="134"/>
      </rPr>
      <t>和草原</t>
    </r>
  </si>
  <si>
    <r>
      <rPr>
        <sz val="11"/>
        <color rgb="FFFF0000"/>
        <rFont val="Times New Roman"/>
        <charset val="134"/>
      </rPr>
      <t xml:space="preserve">        </t>
    </r>
    <r>
      <rPr>
        <sz val="11"/>
        <color rgb="FFFF0000"/>
        <rFont val="宋体"/>
        <charset val="134"/>
      </rPr>
      <t>事业机构</t>
    </r>
  </si>
  <si>
    <r>
      <rPr>
        <sz val="11"/>
        <rFont val="Times New Roman"/>
        <charset val="134"/>
      </rPr>
      <t xml:space="preserve">        </t>
    </r>
    <r>
      <rPr>
        <sz val="11"/>
        <rFont val="宋体"/>
        <charset val="134"/>
      </rPr>
      <t>森林培育</t>
    </r>
  </si>
  <si>
    <r>
      <rPr>
        <sz val="11"/>
        <rFont val="Times New Roman"/>
        <charset val="134"/>
      </rPr>
      <t xml:space="preserve">        </t>
    </r>
    <r>
      <rPr>
        <sz val="11"/>
        <rFont val="宋体"/>
        <charset val="134"/>
      </rPr>
      <t>技术推广与转化</t>
    </r>
  </si>
  <si>
    <r>
      <rPr>
        <sz val="11"/>
        <rFont val="Times New Roman"/>
        <charset val="134"/>
      </rPr>
      <t xml:space="preserve">        </t>
    </r>
    <r>
      <rPr>
        <sz val="11"/>
        <rFont val="宋体"/>
        <charset val="134"/>
      </rPr>
      <t>森林资源管理</t>
    </r>
  </si>
  <si>
    <r>
      <rPr>
        <sz val="11"/>
        <rFont val="Times New Roman"/>
        <charset val="134"/>
      </rPr>
      <t xml:space="preserve">        </t>
    </r>
    <r>
      <rPr>
        <sz val="11"/>
        <rFont val="宋体"/>
        <charset val="134"/>
      </rPr>
      <t>森林生态效益补偿</t>
    </r>
  </si>
  <si>
    <r>
      <rPr>
        <sz val="11"/>
        <color rgb="FFFF0000"/>
        <rFont val="Times New Roman"/>
        <charset val="134"/>
      </rPr>
      <t xml:space="preserve">        </t>
    </r>
    <r>
      <rPr>
        <sz val="11"/>
        <color rgb="FFFF0000"/>
        <rFont val="宋体"/>
        <charset val="134"/>
      </rPr>
      <t>自然保护区等管理</t>
    </r>
  </si>
  <si>
    <r>
      <rPr>
        <sz val="11"/>
        <rFont val="Times New Roman"/>
        <charset val="134"/>
      </rPr>
      <t xml:space="preserve">        </t>
    </r>
    <r>
      <rPr>
        <sz val="11"/>
        <rFont val="宋体"/>
        <charset val="134"/>
      </rPr>
      <t>动植物保护</t>
    </r>
  </si>
  <si>
    <r>
      <rPr>
        <sz val="11"/>
        <rFont val="Times New Roman"/>
        <charset val="134"/>
      </rPr>
      <t xml:space="preserve">        </t>
    </r>
    <r>
      <rPr>
        <sz val="11"/>
        <rFont val="宋体"/>
        <charset val="134"/>
      </rPr>
      <t>湿地保护</t>
    </r>
  </si>
  <si>
    <r>
      <rPr>
        <sz val="11"/>
        <color rgb="FFFF0000"/>
        <rFont val="Times New Roman"/>
        <charset val="134"/>
      </rPr>
      <t xml:space="preserve">        </t>
    </r>
    <r>
      <rPr>
        <sz val="11"/>
        <color rgb="FFFF0000"/>
        <rFont val="宋体"/>
        <charset val="134"/>
      </rPr>
      <t>执法与监督</t>
    </r>
  </si>
  <si>
    <r>
      <rPr>
        <sz val="11"/>
        <rFont val="Times New Roman"/>
        <charset val="134"/>
      </rPr>
      <t xml:space="preserve">        </t>
    </r>
    <r>
      <rPr>
        <sz val="11"/>
        <rFont val="宋体"/>
        <charset val="134"/>
      </rPr>
      <t>防沙治沙</t>
    </r>
  </si>
  <si>
    <r>
      <rPr>
        <sz val="11"/>
        <color rgb="FFFF0000"/>
        <rFont val="Times New Roman"/>
        <charset val="134"/>
      </rPr>
      <t xml:space="preserve">        </t>
    </r>
    <r>
      <rPr>
        <sz val="11"/>
        <color rgb="FFFF0000"/>
        <rFont val="宋体"/>
        <charset val="134"/>
      </rPr>
      <t>对外合作与交流</t>
    </r>
  </si>
  <si>
    <r>
      <rPr>
        <sz val="11"/>
        <color rgb="FFFF0000"/>
        <rFont val="Times New Roman"/>
        <charset val="134"/>
      </rPr>
      <t xml:space="preserve">        </t>
    </r>
    <r>
      <rPr>
        <sz val="11"/>
        <color rgb="FFFF0000"/>
        <rFont val="宋体"/>
        <charset val="134"/>
      </rPr>
      <t>产业化管理</t>
    </r>
  </si>
  <si>
    <r>
      <rPr>
        <sz val="11"/>
        <rFont val="Times New Roman"/>
        <charset val="134"/>
      </rPr>
      <t xml:space="preserve">        </t>
    </r>
    <r>
      <rPr>
        <sz val="11"/>
        <rFont val="宋体"/>
        <charset val="134"/>
      </rPr>
      <t>信息管理</t>
    </r>
  </si>
  <si>
    <r>
      <rPr>
        <sz val="11"/>
        <rFont val="Times New Roman"/>
        <charset val="134"/>
      </rPr>
      <t xml:space="preserve">        </t>
    </r>
    <r>
      <rPr>
        <sz val="11"/>
        <rFont val="宋体"/>
        <charset val="134"/>
      </rPr>
      <t>林区公共支出</t>
    </r>
  </si>
  <si>
    <r>
      <rPr>
        <sz val="11"/>
        <color rgb="FFFF0000"/>
        <rFont val="Times New Roman"/>
        <charset val="134"/>
      </rPr>
      <t xml:space="preserve">        </t>
    </r>
    <r>
      <rPr>
        <sz val="11"/>
        <color rgb="FFFF0000"/>
        <rFont val="宋体"/>
        <charset val="134"/>
      </rPr>
      <t>贷款贴息</t>
    </r>
  </si>
  <si>
    <r>
      <rPr>
        <sz val="11"/>
        <rFont val="Times New Roman"/>
        <charset val="134"/>
      </rPr>
      <t xml:space="preserve">        </t>
    </r>
    <r>
      <rPr>
        <sz val="11"/>
        <rFont val="宋体"/>
        <charset val="134"/>
      </rPr>
      <t>成品油价格改革对林业的补贴</t>
    </r>
  </si>
  <si>
    <r>
      <rPr>
        <sz val="11"/>
        <color rgb="FFFF0000"/>
        <rFont val="Times New Roman"/>
        <charset val="134"/>
      </rPr>
      <t xml:space="preserve">        </t>
    </r>
    <r>
      <rPr>
        <sz val="11"/>
        <color rgb="FFFF0000"/>
        <rFont val="宋体"/>
        <charset val="134"/>
      </rPr>
      <t>防灾减灾</t>
    </r>
  </si>
  <si>
    <r>
      <rPr>
        <sz val="11"/>
        <color rgb="FFFF0000"/>
        <rFont val="Times New Roman"/>
        <charset val="134"/>
      </rPr>
      <t xml:space="preserve">        </t>
    </r>
    <r>
      <rPr>
        <sz val="11"/>
        <color rgb="FFFF0000"/>
        <rFont val="宋体"/>
        <charset val="134"/>
      </rPr>
      <t>国家公园</t>
    </r>
  </si>
  <si>
    <r>
      <rPr>
        <sz val="11"/>
        <color rgb="FFFF0000"/>
        <rFont val="Times New Roman"/>
        <charset val="134"/>
      </rPr>
      <t xml:space="preserve">        </t>
    </r>
    <r>
      <rPr>
        <sz val="11"/>
        <color rgb="FFFF0000"/>
        <rFont val="宋体"/>
        <charset val="134"/>
      </rPr>
      <t>草原管理</t>
    </r>
  </si>
  <si>
    <r>
      <rPr>
        <sz val="11"/>
        <color rgb="FFFF0000"/>
        <rFont val="Times New Roman"/>
        <charset val="134"/>
      </rPr>
      <t xml:space="preserve">        </t>
    </r>
    <r>
      <rPr>
        <sz val="11"/>
        <color rgb="FFFF0000"/>
        <rFont val="宋体"/>
        <charset val="134"/>
      </rPr>
      <t>行业业务管理</t>
    </r>
  </si>
  <si>
    <r>
      <rPr>
        <sz val="11"/>
        <rFont val="Times New Roman"/>
        <charset val="134"/>
      </rPr>
      <t xml:space="preserve">        </t>
    </r>
    <r>
      <rPr>
        <sz val="11"/>
        <rFont val="宋体"/>
        <charset val="134"/>
      </rPr>
      <t>其他林业</t>
    </r>
    <r>
      <rPr>
        <sz val="11"/>
        <color rgb="FFFF0000"/>
        <rFont val="宋体"/>
        <charset val="134"/>
      </rPr>
      <t>和草原</t>
    </r>
    <r>
      <rPr>
        <sz val="11"/>
        <rFont val="宋体"/>
        <charset val="134"/>
      </rPr>
      <t>支出</t>
    </r>
  </si>
  <si>
    <r>
      <rPr>
        <sz val="11"/>
        <rFont val="Times New Roman"/>
        <charset val="134"/>
      </rPr>
      <t xml:space="preserve">      </t>
    </r>
    <r>
      <rPr>
        <sz val="11"/>
        <rFont val="宋体"/>
        <charset val="134"/>
      </rPr>
      <t>水利</t>
    </r>
  </si>
  <si>
    <r>
      <rPr>
        <sz val="11"/>
        <rFont val="Times New Roman"/>
        <charset val="134"/>
      </rPr>
      <t xml:space="preserve">        </t>
    </r>
    <r>
      <rPr>
        <sz val="11"/>
        <rFont val="宋体"/>
        <charset val="134"/>
      </rPr>
      <t>水利行业业务管理</t>
    </r>
  </si>
  <si>
    <r>
      <rPr>
        <sz val="11"/>
        <rFont val="Times New Roman"/>
        <charset val="134"/>
      </rPr>
      <t xml:space="preserve">        </t>
    </r>
    <r>
      <rPr>
        <sz val="11"/>
        <rFont val="宋体"/>
        <charset val="134"/>
      </rPr>
      <t>水利工程建设</t>
    </r>
  </si>
  <si>
    <r>
      <rPr>
        <sz val="11"/>
        <rFont val="Times New Roman"/>
        <charset val="134"/>
      </rPr>
      <t xml:space="preserve">        </t>
    </r>
    <r>
      <rPr>
        <sz val="11"/>
        <rFont val="宋体"/>
        <charset val="134"/>
      </rPr>
      <t>水利工程运行与维护</t>
    </r>
  </si>
  <si>
    <r>
      <rPr>
        <sz val="11"/>
        <rFont val="Times New Roman"/>
        <charset val="134"/>
      </rPr>
      <t xml:space="preserve">        </t>
    </r>
    <r>
      <rPr>
        <sz val="11"/>
        <rFont val="宋体"/>
        <charset val="134"/>
      </rPr>
      <t>长江黄河等流域管理</t>
    </r>
  </si>
  <si>
    <r>
      <rPr>
        <sz val="11"/>
        <rFont val="Times New Roman"/>
        <charset val="134"/>
      </rPr>
      <t xml:space="preserve">        </t>
    </r>
    <r>
      <rPr>
        <sz val="11"/>
        <rFont val="宋体"/>
        <charset val="134"/>
      </rPr>
      <t>水利前期工作</t>
    </r>
  </si>
  <si>
    <r>
      <rPr>
        <sz val="11"/>
        <rFont val="Times New Roman"/>
        <charset val="134"/>
      </rPr>
      <t xml:space="preserve">        </t>
    </r>
    <r>
      <rPr>
        <sz val="11"/>
        <rFont val="宋体"/>
        <charset val="134"/>
      </rPr>
      <t>水利执法监督</t>
    </r>
  </si>
  <si>
    <r>
      <rPr>
        <sz val="11"/>
        <rFont val="Times New Roman"/>
        <charset val="134"/>
      </rPr>
      <t xml:space="preserve">        </t>
    </r>
    <r>
      <rPr>
        <sz val="11"/>
        <rFont val="宋体"/>
        <charset val="134"/>
      </rPr>
      <t>水土保持</t>
    </r>
  </si>
  <si>
    <r>
      <rPr>
        <sz val="11"/>
        <rFont val="Times New Roman"/>
        <charset val="134"/>
      </rPr>
      <t xml:space="preserve">        </t>
    </r>
    <r>
      <rPr>
        <sz val="11"/>
        <rFont val="宋体"/>
        <charset val="134"/>
      </rPr>
      <t>水资源节约管理与保护</t>
    </r>
  </si>
  <si>
    <r>
      <rPr>
        <sz val="11"/>
        <rFont val="Times New Roman"/>
        <charset val="134"/>
      </rPr>
      <t xml:space="preserve">        </t>
    </r>
    <r>
      <rPr>
        <sz val="11"/>
        <rFont val="宋体"/>
        <charset val="134"/>
      </rPr>
      <t>水质监测</t>
    </r>
  </si>
  <si>
    <r>
      <rPr>
        <sz val="11"/>
        <rFont val="Times New Roman"/>
        <charset val="134"/>
      </rPr>
      <t xml:space="preserve">        </t>
    </r>
    <r>
      <rPr>
        <sz val="11"/>
        <rFont val="宋体"/>
        <charset val="134"/>
      </rPr>
      <t>水文测报</t>
    </r>
  </si>
  <si>
    <r>
      <rPr>
        <sz val="11"/>
        <rFont val="Times New Roman"/>
        <charset val="134"/>
      </rPr>
      <t xml:space="preserve">        </t>
    </r>
    <r>
      <rPr>
        <sz val="11"/>
        <rFont val="宋体"/>
        <charset val="134"/>
      </rPr>
      <t>防汛</t>
    </r>
  </si>
  <si>
    <r>
      <rPr>
        <sz val="11"/>
        <rFont val="Times New Roman"/>
        <charset val="134"/>
      </rPr>
      <t xml:space="preserve">        </t>
    </r>
    <r>
      <rPr>
        <sz val="11"/>
        <rFont val="宋体"/>
        <charset val="134"/>
      </rPr>
      <t>抗旱</t>
    </r>
  </si>
  <si>
    <r>
      <rPr>
        <sz val="11"/>
        <rFont val="Times New Roman"/>
        <charset val="134"/>
      </rPr>
      <t xml:space="preserve">        </t>
    </r>
    <r>
      <rPr>
        <sz val="11"/>
        <rFont val="宋体"/>
        <charset val="134"/>
      </rPr>
      <t>农田水利</t>
    </r>
  </si>
  <si>
    <r>
      <rPr>
        <sz val="11"/>
        <rFont val="Times New Roman"/>
        <charset val="134"/>
      </rPr>
      <t xml:space="preserve">        </t>
    </r>
    <r>
      <rPr>
        <sz val="11"/>
        <rFont val="宋体"/>
        <charset val="134"/>
      </rPr>
      <t>水利技术推广</t>
    </r>
  </si>
  <si>
    <r>
      <rPr>
        <sz val="11"/>
        <rFont val="Times New Roman"/>
        <charset val="134"/>
      </rPr>
      <t xml:space="preserve">        </t>
    </r>
    <r>
      <rPr>
        <sz val="11"/>
        <rFont val="宋体"/>
        <charset val="134"/>
      </rPr>
      <t>国际河流治理与管理</t>
    </r>
  </si>
  <si>
    <r>
      <rPr>
        <sz val="11"/>
        <rFont val="Times New Roman"/>
        <charset val="134"/>
      </rPr>
      <t xml:space="preserve">        </t>
    </r>
    <r>
      <rPr>
        <sz val="11"/>
        <rFont val="宋体"/>
        <charset val="134"/>
      </rPr>
      <t>江河湖库水系综合整治</t>
    </r>
  </si>
  <si>
    <r>
      <rPr>
        <sz val="11"/>
        <rFont val="Times New Roman"/>
        <charset val="134"/>
      </rPr>
      <t xml:space="preserve">        </t>
    </r>
    <r>
      <rPr>
        <sz val="11"/>
        <rFont val="宋体"/>
        <charset val="134"/>
      </rPr>
      <t>大中型水库移民后期扶持专项支出</t>
    </r>
  </si>
  <si>
    <r>
      <rPr>
        <sz val="11"/>
        <rFont val="Times New Roman"/>
        <charset val="134"/>
      </rPr>
      <t xml:space="preserve">        </t>
    </r>
    <r>
      <rPr>
        <sz val="11"/>
        <rFont val="宋体"/>
        <charset val="134"/>
      </rPr>
      <t>水利安全监督</t>
    </r>
  </si>
  <si>
    <r>
      <rPr>
        <sz val="11"/>
        <rFont val="Times New Roman"/>
        <charset val="134"/>
      </rPr>
      <t xml:space="preserve">        </t>
    </r>
    <r>
      <rPr>
        <sz val="11"/>
        <rFont val="宋体"/>
        <charset val="134"/>
      </rPr>
      <t>水利建设移民支出</t>
    </r>
  </si>
  <si>
    <r>
      <rPr>
        <sz val="11"/>
        <rFont val="Times New Roman"/>
        <charset val="134"/>
      </rPr>
      <t xml:space="preserve">        </t>
    </r>
    <r>
      <rPr>
        <sz val="11"/>
        <rFont val="宋体"/>
        <charset val="134"/>
      </rPr>
      <t>农村人畜饮水</t>
    </r>
  </si>
  <si>
    <r>
      <rPr>
        <sz val="11"/>
        <rFont val="Times New Roman"/>
        <charset val="134"/>
      </rPr>
      <t xml:space="preserve">        </t>
    </r>
    <r>
      <rPr>
        <sz val="11"/>
        <rFont val="宋体"/>
        <charset val="134"/>
      </rPr>
      <t>其他水利支出</t>
    </r>
  </si>
  <si>
    <r>
      <rPr>
        <sz val="11"/>
        <rFont val="Times New Roman"/>
        <charset val="134"/>
      </rPr>
      <t xml:space="preserve">      </t>
    </r>
    <r>
      <rPr>
        <sz val="11"/>
        <rFont val="宋体"/>
        <charset val="134"/>
      </rPr>
      <t>南水北调</t>
    </r>
  </si>
  <si>
    <r>
      <rPr>
        <sz val="11"/>
        <rFont val="Times New Roman"/>
        <charset val="134"/>
      </rPr>
      <t xml:space="preserve">        </t>
    </r>
    <r>
      <rPr>
        <sz val="11"/>
        <rFont val="宋体"/>
        <charset val="134"/>
      </rPr>
      <t>南水北调工程建设</t>
    </r>
  </si>
  <si>
    <r>
      <rPr>
        <sz val="11"/>
        <rFont val="Times New Roman"/>
        <charset val="134"/>
      </rPr>
      <t xml:space="preserve">        </t>
    </r>
    <r>
      <rPr>
        <sz val="11"/>
        <rFont val="宋体"/>
        <charset val="134"/>
      </rPr>
      <t>政策研究与信息管理</t>
    </r>
  </si>
  <si>
    <r>
      <rPr>
        <sz val="11"/>
        <rFont val="Times New Roman"/>
        <charset val="134"/>
      </rPr>
      <t xml:space="preserve">        </t>
    </r>
    <r>
      <rPr>
        <sz val="11"/>
        <rFont val="宋体"/>
        <charset val="134"/>
      </rPr>
      <t>工程稽查</t>
    </r>
  </si>
  <si>
    <r>
      <rPr>
        <sz val="11"/>
        <rFont val="Times New Roman"/>
        <charset val="134"/>
      </rPr>
      <t xml:space="preserve">        </t>
    </r>
    <r>
      <rPr>
        <sz val="11"/>
        <rFont val="宋体"/>
        <charset val="134"/>
      </rPr>
      <t>前期工作</t>
    </r>
  </si>
  <si>
    <r>
      <rPr>
        <sz val="11"/>
        <rFont val="Times New Roman"/>
        <charset val="134"/>
      </rPr>
      <t xml:space="preserve">        </t>
    </r>
    <r>
      <rPr>
        <sz val="11"/>
        <rFont val="宋体"/>
        <charset val="134"/>
      </rPr>
      <t>南水北调技术推广</t>
    </r>
  </si>
  <si>
    <r>
      <rPr>
        <sz val="11"/>
        <rFont val="Times New Roman"/>
        <charset val="134"/>
      </rPr>
      <t xml:space="preserve">        </t>
    </r>
    <r>
      <rPr>
        <sz val="11"/>
        <rFont val="宋体"/>
        <charset val="134"/>
      </rPr>
      <t>环境、移民及水资源管理与保护</t>
    </r>
  </si>
  <si>
    <r>
      <rPr>
        <sz val="11"/>
        <rFont val="Times New Roman"/>
        <charset val="134"/>
      </rPr>
      <t xml:space="preserve">        </t>
    </r>
    <r>
      <rPr>
        <sz val="11"/>
        <rFont val="宋体"/>
        <charset val="134"/>
      </rPr>
      <t>其他南水北调支出</t>
    </r>
  </si>
  <si>
    <r>
      <rPr>
        <sz val="11"/>
        <rFont val="Times New Roman"/>
        <charset val="134"/>
      </rPr>
      <t xml:space="preserve">      </t>
    </r>
    <r>
      <rPr>
        <sz val="11"/>
        <rFont val="宋体"/>
        <charset val="134"/>
      </rPr>
      <t>扶贫</t>
    </r>
  </si>
  <si>
    <r>
      <rPr>
        <sz val="11"/>
        <rFont val="Times New Roman"/>
        <charset val="134"/>
      </rPr>
      <t xml:space="preserve">        </t>
    </r>
    <r>
      <rPr>
        <sz val="11"/>
        <rFont val="宋体"/>
        <charset val="134"/>
      </rPr>
      <t>农村基础设施建设</t>
    </r>
  </si>
  <si>
    <r>
      <rPr>
        <sz val="11"/>
        <rFont val="Times New Roman"/>
        <charset val="134"/>
      </rPr>
      <t xml:space="preserve">        </t>
    </r>
    <r>
      <rPr>
        <sz val="11"/>
        <rFont val="宋体"/>
        <charset val="134"/>
      </rPr>
      <t>生产发展</t>
    </r>
  </si>
  <si>
    <r>
      <rPr>
        <sz val="11"/>
        <rFont val="Times New Roman"/>
        <charset val="134"/>
      </rPr>
      <t xml:space="preserve">        </t>
    </r>
    <r>
      <rPr>
        <sz val="11"/>
        <rFont val="宋体"/>
        <charset val="134"/>
      </rPr>
      <t>社会发展</t>
    </r>
  </si>
  <si>
    <r>
      <rPr>
        <sz val="11"/>
        <rFont val="Times New Roman"/>
        <charset val="134"/>
      </rPr>
      <t xml:space="preserve">        </t>
    </r>
    <r>
      <rPr>
        <sz val="11"/>
        <rFont val="宋体"/>
        <charset val="134"/>
      </rPr>
      <t>扶贫贷款奖补和贴息</t>
    </r>
  </si>
  <si>
    <r>
      <rPr>
        <sz val="11"/>
        <rFont val="Times New Roman"/>
        <charset val="134"/>
      </rPr>
      <t xml:space="preserve">       “</t>
    </r>
    <r>
      <rPr>
        <sz val="11"/>
        <rFont val="宋体"/>
        <charset val="134"/>
      </rPr>
      <t>三西</t>
    </r>
    <r>
      <rPr>
        <sz val="11"/>
        <rFont val="Times New Roman"/>
        <charset val="134"/>
      </rPr>
      <t>”</t>
    </r>
    <r>
      <rPr>
        <sz val="11"/>
        <rFont val="宋体"/>
        <charset val="134"/>
      </rPr>
      <t>农业建设专项补助</t>
    </r>
  </si>
  <si>
    <r>
      <rPr>
        <sz val="11"/>
        <rFont val="Times New Roman"/>
        <charset val="134"/>
      </rPr>
      <t xml:space="preserve">        </t>
    </r>
    <r>
      <rPr>
        <sz val="11"/>
        <rFont val="宋体"/>
        <charset val="134"/>
      </rPr>
      <t>扶贫事业机构</t>
    </r>
  </si>
  <si>
    <r>
      <rPr>
        <sz val="11"/>
        <rFont val="Times New Roman"/>
        <charset val="134"/>
      </rPr>
      <t xml:space="preserve">        </t>
    </r>
    <r>
      <rPr>
        <sz val="11"/>
        <rFont val="宋体"/>
        <charset val="134"/>
      </rPr>
      <t>其他扶贫支出</t>
    </r>
  </si>
  <si>
    <r>
      <rPr>
        <sz val="11"/>
        <rFont val="Times New Roman"/>
        <charset val="134"/>
      </rPr>
      <t xml:space="preserve">      </t>
    </r>
    <r>
      <rPr>
        <sz val="11"/>
        <rFont val="宋体"/>
        <charset val="134"/>
      </rPr>
      <t>农业综合开发</t>
    </r>
  </si>
  <si>
    <r>
      <rPr>
        <sz val="11"/>
        <rFont val="Times New Roman"/>
        <charset val="134"/>
      </rPr>
      <t xml:space="preserve">        </t>
    </r>
    <r>
      <rPr>
        <sz val="11"/>
        <rFont val="宋体"/>
        <charset val="134"/>
      </rPr>
      <t>机构运行</t>
    </r>
  </si>
  <si>
    <r>
      <rPr>
        <sz val="11"/>
        <rFont val="Times New Roman"/>
        <charset val="134"/>
      </rPr>
      <t xml:space="preserve">        </t>
    </r>
    <r>
      <rPr>
        <sz val="11"/>
        <rFont val="宋体"/>
        <charset val="134"/>
      </rPr>
      <t>土地治理</t>
    </r>
  </si>
  <si>
    <r>
      <rPr>
        <sz val="11"/>
        <rFont val="Times New Roman"/>
        <charset val="134"/>
      </rPr>
      <t xml:space="preserve">        </t>
    </r>
    <r>
      <rPr>
        <sz val="11"/>
        <rFont val="宋体"/>
        <charset val="134"/>
      </rPr>
      <t>产业化发展</t>
    </r>
  </si>
  <si>
    <r>
      <rPr>
        <sz val="11"/>
        <rFont val="Times New Roman"/>
        <charset val="134"/>
      </rPr>
      <t xml:space="preserve">        </t>
    </r>
    <r>
      <rPr>
        <sz val="11"/>
        <rFont val="宋体"/>
        <charset val="134"/>
      </rPr>
      <t>创新示范</t>
    </r>
  </si>
  <si>
    <r>
      <rPr>
        <sz val="11"/>
        <rFont val="Times New Roman"/>
        <charset val="134"/>
      </rPr>
      <t xml:space="preserve">        </t>
    </r>
    <r>
      <rPr>
        <sz val="11"/>
        <rFont val="宋体"/>
        <charset val="134"/>
      </rPr>
      <t>其他农业综合开发支出</t>
    </r>
  </si>
  <si>
    <r>
      <rPr>
        <sz val="11"/>
        <rFont val="Times New Roman"/>
        <charset val="134"/>
      </rPr>
      <t xml:space="preserve">      </t>
    </r>
    <r>
      <rPr>
        <sz val="11"/>
        <rFont val="宋体"/>
        <charset val="134"/>
      </rPr>
      <t>农村综合改革</t>
    </r>
  </si>
  <si>
    <r>
      <rPr>
        <sz val="11"/>
        <rFont val="Times New Roman"/>
        <charset val="134"/>
      </rPr>
      <t xml:space="preserve">        </t>
    </r>
    <r>
      <rPr>
        <sz val="11"/>
        <rFont val="宋体"/>
        <charset val="134"/>
      </rPr>
      <t>对村级一事一议的补助</t>
    </r>
  </si>
  <si>
    <r>
      <rPr>
        <sz val="11"/>
        <rFont val="Times New Roman"/>
        <charset val="134"/>
      </rPr>
      <t xml:space="preserve">        </t>
    </r>
    <r>
      <rPr>
        <sz val="11"/>
        <rFont val="宋体"/>
        <charset val="134"/>
      </rPr>
      <t>国有农场办社会职能改革补助</t>
    </r>
  </si>
  <si>
    <r>
      <rPr>
        <sz val="11"/>
        <rFont val="Times New Roman"/>
        <charset val="134"/>
      </rPr>
      <t xml:space="preserve">        </t>
    </r>
    <r>
      <rPr>
        <sz val="11"/>
        <rFont val="宋体"/>
        <charset val="134"/>
      </rPr>
      <t>对村民委员会和村党支部的补助</t>
    </r>
  </si>
  <si>
    <r>
      <rPr>
        <sz val="11"/>
        <rFont val="Times New Roman"/>
        <charset val="134"/>
      </rPr>
      <t xml:space="preserve">        </t>
    </r>
    <r>
      <rPr>
        <sz val="11"/>
        <rFont val="宋体"/>
        <charset val="134"/>
      </rPr>
      <t>对村集体经济组织的补助</t>
    </r>
  </si>
  <si>
    <r>
      <rPr>
        <sz val="11"/>
        <rFont val="Times New Roman"/>
        <charset val="134"/>
      </rPr>
      <t xml:space="preserve">        </t>
    </r>
    <r>
      <rPr>
        <sz val="11"/>
        <rFont val="宋体"/>
        <charset val="134"/>
      </rPr>
      <t>农村综合改革示范试点补助</t>
    </r>
  </si>
  <si>
    <r>
      <rPr>
        <sz val="11"/>
        <rFont val="Times New Roman"/>
        <charset val="134"/>
      </rPr>
      <t xml:space="preserve">        </t>
    </r>
    <r>
      <rPr>
        <sz val="11"/>
        <rFont val="宋体"/>
        <charset val="134"/>
      </rPr>
      <t>其他农村综合改革支出</t>
    </r>
  </si>
  <si>
    <r>
      <rPr>
        <sz val="11"/>
        <rFont val="Times New Roman"/>
        <charset val="134"/>
      </rPr>
      <t xml:space="preserve">      </t>
    </r>
    <r>
      <rPr>
        <sz val="11"/>
        <rFont val="宋体"/>
        <charset val="134"/>
      </rPr>
      <t>普惠金融发展支出</t>
    </r>
  </si>
  <si>
    <r>
      <rPr>
        <sz val="11"/>
        <rFont val="Times New Roman"/>
        <charset val="134"/>
      </rPr>
      <t xml:space="preserve">        </t>
    </r>
    <r>
      <rPr>
        <sz val="11"/>
        <rFont val="宋体"/>
        <charset val="134"/>
      </rPr>
      <t>支持农村金融机构</t>
    </r>
  </si>
  <si>
    <r>
      <rPr>
        <sz val="11"/>
        <rFont val="Times New Roman"/>
        <charset val="134"/>
      </rPr>
      <t xml:space="preserve">        </t>
    </r>
    <r>
      <rPr>
        <sz val="11"/>
        <rFont val="宋体"/>
        <charset val="134"/>
      </rPr>
      <t>涉农贷款增量奖励</t>
    </r>
  </si>
  <si>
    <r>
      <rPr>
        <sz val="11"/>
        <rFont val="Times New Roman"/>
        <charset val="134"/>
      </rPr>
      <t xml:space="preserve">        </t>
    </r>
    <r>
      <rPr>
        <sz val="11"/>
        <rFont val="宋体"/>
        <charset val="134"/>
      </rPr>
      <t>农业保险保费补贴</t>
    </r>
  </si>
  <si>
    <r>
      <rPr>
        <sz val="11"/>
        <rFont val="Times New Roman"/>
        <charset val="134"/>
      </rPr>
      <t xml:space="preserve">        </t>
    </r>
    <r>
      <rPr>
        <sz val="11"/>
        <rFont val="宋体"/>
        <charset val="134"/>
      </rPr>
      <t>创业担保贷款贴息</t>
    </r>
  </si>
  <si>
    <r>
      <rPr>
        <sz val="11"/>
        <rFont val="Times New Roman"/>
        <charset val="134"/>
      </rPr>
      <t xml:space="preserve">        </t>
    </r>
    <r>
      <rPr>
        <sz val="11"/>
        <rFont val="宋体"/>
        <charset val="134"/>
      </rPr>
      <t>补充创业担保贷款基金</t>
    </r>
  </si>
  <si>
    <r>
      <rPr>
        <sz val="11"/>
        <rFont val="Times New Roman"/>
        <charset val="134"/>
      </rPr>
      <t xml:space="preserve">        </t>
    </r>
    <r>
      <rPr>
        <sz val="11"/>
        <rFont val="宋体"/>
        <charset val="134"/>
      </rPr>
      <t>其他普惠金融发展支出</t>
    </r>
  </si>
  <si>
    <r>
      <rPr>
        <sz val="11"/>
        <rFont val="Times New Roman"/>
        <charset val="134"/>
      </rPr>
      <t xml:space="preserve">      </t>
    </r>
    <r>
      <rPr>
        <sz val="11"/>
        <rFont val="宋体"/>
        <charset val="134"/>
      </rPr>
      <t>目标价格补贴</t>
    </r>
  </si>
  <si>
    <r>
      <rPr>
        <sz val="11"/>
        <rFont val="Times New Roman"/>
        <charset val="134"/>
      </rPr>
      <t xml:space="preserve">        </t>
    </r>
    <r>
      <rPr>
        <sz val="11"/>
        <rFont val="宋体"/>
        <charset val="134"/>
      </rPr>
      <t>棉花目标价格补贴</t>
    </r>
  </si>
  <si>
    <r>
      <rPr>
        <sz val="11"/>
        <rFont val="Times New Roman"/>
        <charset val="134"/>
      </rPr>
      <t xml:space="preserve">        </t>
    </r>
    <r>
      <rPr>
        <sz val="11"/>
        <rFont val="宋体"/>
        <charset val="134"/>
      </rPr>
      <t>其他目标价格补贴</t>
    </r>
  </si>
  <si>
    <r>
      <rPr>
        <sz val="11"/>
        <rFont val="Times New Roman"/>
        <charset val="134"/>
      </rPr>
      <t xml:space="preserve">        </t>
    </r>
    <r>
      <rPr>
        <sz val="11"/>
        <rFont val="宋体"/>
        <charset val="134"/>
      </rPr>
      <t>化解其他公益性乡村债务支出</t>
    </r>
  </si>
  <si>
    <r>
      <rPr>
        <sz val="11"/>
        <rFont val="Times New Roman"/>
        <charset val="134"/>
      </rPr>
      <t xml:space="preserve">        </t>
    </r>
    <r>
      <rPr>
        <sz val="11"/>
        <rFont val="宋体"/>
        <charset val="134"/>
      </rPr>
      <t>其他农林水支出</t>
    </r>
  </si>
  <si>
    <r>
      <rPr>
        <sz val="11"/>
        <rFont val="Times New Roman"/>
        <charset val="134"/>
      </rPr>
      <t xml:space="preserve">      </t>
    </r>
    <r>
      <rPr>
        <sz val="11"/>
        <rFont val="宋体"/>
        <charset val="134"/>
      </rPr>
      <t>公路水路运输</t>
    </r>
  </si>
  <si>
    <r>
      <rPr>
        <sz val="11"/>
        <rFont val="Times New Roman"/>
        <charset val="134"/>
      </rPr>
      <t xml:space="preserve">        </t>
    </r>
    <r>
      <rPr>
        <sz val="11"/>
        <rFont val="宋体"/>
        <charset val="134"/>
      </rPr>
      <t>公路建设</t>
    </r>
  </si>
  <si>
    <r>
      <rPr>
        <sz val="11"/>
        <rFont val="Times New Roman"/>
        <charset val="134"/>
      </rPr>
      <t xml:space="preserve">        </t>
    </r>
    <r>
      <rPr>
        <sz val="11"/>
        <rFont val="宋体"/>
        <charset val="134"/>
      </rPr>
      <t>公路养护</t>
    </r>
  </si>
  <si>
    <r>
      <rPr>
        <sz val="11"/>
        <rFont val="Times New Roman"/>
        <charset val="134"/>
      </rPr>
      <t xml:space="preserve">        </t>
    </r>
    <r>
      <rPr>
        <sz val="11"/>
        <rFont val="宋体"/>
        <charset val="134"/>
      </rPr>
      <t>交通运输信息化建设</t>
    </r>
  </si>
  <si>
    <r>
      <rPr>
        <sz val="11"/>
        <rFont val="Times New Roman"/>
        <charset val="134"/>
      </rPr>
      <t xml:space="preserve">        </t>
    </r>
    <r>
      <rPr>
        <sz val="11"/>
        <rFont val="宋体"/>
        <charset val="134"/>
      </rPr>
      <t>公路和运输安全</t>
    </r>
  </si>
  <si>
    <r>
      <rPr>
        <sz val="11"/>
        <rFont val="Times New Roman"/>
        <charset val="134"/>
      </rPr>
      <t xml:space="preserve">        </t>
    </r>
    <r>
      <rPr>
        <sz val="11"/>
        <rFont val="宋体"/>
        <charset val="134"/>
      </rPr>
      <t>公路还贷专项</t>
    </r>
  </si>
  <si>
    <r>
      <rPr>
        <sz val="11"/>
        <rFont val="Times New Roman"/>
        <charset val="134"/>
      </rPr>
      <t xml:space="preserve">        </t>
    </r>
    <r>
      <rPr>
        <sz val="11"/>
        <rFont val="宋体"/>
        <charset val="134"/>
      </rPr>
      <t>公路运输管理</t>
    </r>
  </si>
  <si>
    <r>
      <rPr>
        <sz val="11"/>
        <rFont val="Times New Roman"/>
        <charset val="134"/>
      </rPr>
      <t xml:space="preserve">        </t>
    </r>
    <r>
      <rPr>
        <sz val="11"/>
        <rFont val="宋体"/>
        <charset val="134"/>
      </rPr>
      <t>公路和运输技术标准化建设</t>
    </r>
  </si>
  <si>
    <r>
      <rPr>
        <sz val="11"/>
        <rFont val="Times New Roman"/>
        <charset val="134"/>
      </rPr>
      <t xml:space="preserve">        </t>
    </r>
    <r>
      <rPr>
        <sz val="11"/>
        <rFont val="宋体"/>
        <charset val="134"/>
      </rPr>
      <t>港口设施</t>
    </r>
  </si>
  <si>
    <r>
      <rPr>
        <sz val="11"/>
        <rFont val="Times New Roman"/>
        <charset val="134"/>
      </rPr>
      <t xml:space="preserve">        </t>
    </r>
    <r>
      <rPr>
        <sz val="11"/>
        <rFont val="宋体"/>
        <charset val="134"/>
      </rPr>
      <t>航道维护</t>
    </r>
  </si>
  <si>
    <r>
      <rPr>
        <sz val="11"/>
        <rFont val="Times New Roman"/>
        <charset val="134"/>
      </rPr>
      <t xml:space="preserve">        </t>
    </r>
    <r>
      <rPr>
        <sz val="11"/>
        <rFont val="宋体"/>
        <charset val="134"/>
      </rPr>
      <t>船舶检验</t>
    </r>
  </si>
  <si>
    <r>
      <rPr>
        <sz val="11"/>
        <rFont val="Times New Roman"/>
        <charset val="134"/>
      </rPr>
      <t xml:space="preserve">        </t>
    </r>
    <r>
      <rPr>
        <sz val="11"/>
        <rFont val="宋体"/>
        <charset val="134"/>
      </rPr>
      <t>救助打捞</t>
    </r>
  </si>
  <si>
    <r>
      <rPr>
        <sz val="11"/>
        <rFont val="Times New Roman"/>
        <charset val="134"/>
      </rPr>
      <t xml:space="preserve">        </t>
    </r>
    <r>
      <rPr>
        <sz val="11"/>
        <rFont val="宋体"/>
        <charset val="134"/>
      </rPr>
      <t>内河运输</t>
    </r>
  </si>
  <si>
    <r>
      <rPr>
        <sz val="11"/>
        <rFont val="Times New Roman"/>
        <charset val="134"/>
      </rPr>
      <t xml:space="preserve">        </t>
    </r>
    <r>
      <rPr>
        <sz val="11"/>
        <rFont val="宋体"/>
        <charset val="134"/>
      </rPr>
      <t>远洋运输</t>
    </r>
  </si>
  <si>
    <r>
      <rPr>
        <sz val="11"/>
        <rFont val="Times New Roman"/>
        <charset val="134"/>
      </rPr>
      <t xml:space="preserve">        </t>
    </r>
    <r>
      <rPr>
        <sz val="11"/>
        <rFont val="宋体"/>
        <charset val="134"/>
      </rPr>
      <t>海事管理</t>
    </r>
  </si>
  <si>
    <r>
      <rPr>
        <sz val="11"/>
        <rFont val="Times New Roman"/>
        <charset val="134"/>
      </rPr>
      <t xml:space="preserve">        </t>
    </r>
    <r>
      <rPr>
        <sz val="11"/>
        <rFont val="宋体"/>
        <charset val="134"/>
      </rPr>
      <t>航标事业发展支出</t>
    </r>
  </si>
  <si>
    <r>
      <rPr>
        <sz val="11"/>
        <rFont val="Times New Roman"/>
        <charset val="134"/>
      </rPr>
      <t xml:space="preserve">        </t>
    </r>
    <r>
      <rPr>
        <sz val="11"/>
        <rFont val="宋体"/>
        <charset val="134"/>
      </rPr>
      <t>水路运输管理支出</t>
    </r>
  </si>
  <si>
    <r>
      <rPr>
        <sz val="11"/>
        <rFont val="Times New Roman"/>
        <charset val="134"/>
      </rPr>
      <t xml:space="preserve">        </t>
    </r>
    <r>
      <rPr>
        <sz val="11"/>
        <rFont val="宋体"/>
        <charset val="134"/>
      </rPr>
      <t>口岸建设</t>
    </r>
  </si>
  <si>
    <r>
      <rPr>
        <sz val="11"/>
        <rFont val="Times New Roman"/>
        <charset val="134"/>
      </rPr>
      <t xml:space="preserve">        </t>
    </r>
    <r>
      <rPr>
        <sz val="11"/>
        <rFont val="宋体"/>
        <charset val="134"/>
      </rPr>
      <t>取消政府还贷二级公路收费专项支出</t>
    </r>
  </si>
  <si>
    <r>
      <rPr>
        <sz val="11"/>
        <rFont val="Times New Roman"/>
        <charset val="134"/>
      </rPr>
      <t xml:space="preserve">        </t>
    </r>
    <r>
      <rPr>
        <sz val="11"/>
        <rFont val="宋体"/>
        <charset val="134"/>
      </rPr>
      <t>其他公路水路运输支出</t>
    </r>
  </si>
  <si>
    <r>
      <rPr>
        <sz val="11"/>
        <rFont val="Times New Roman"/>
        <charset val="134"/>
      </rPr>
      <t xml:space="preserve">      </t>
    </r>
    <r>
      <rPr>
        <sz val="11"/>
        <rFont val="宋体"/>
        <charset val="134"/>
      </rPr>
      <t>铁路运输</t>
    </r>
  </si>
  <si>
    <r>
      <rPr>
        <sz val="11"/>
        <rFont val="Times New Roman"/>
        <charset val="134"/>
      </rPr>
      <t xml:space="preserve">        </t>
    </r>
    <r>
      <rPr>
        <sz val="11"/>
        <rFont val="宋体"/>
        <charset val="134"/>
      </rPr>
      <t>铁路路网建设</t>
    </r>
  </si>
  <si>
    <r>
      <rPr>
        <sz val="11"/>
        <rFont val="Times New Roman"/>
        <charset val="134"/>
      </rPr>
      <t xml:space="preserve">        </t>
    </r>
    <r>
      <rPr>
        <sz val="11"/>
        <rFont val="宋体"/>
        <charset val="134"/>
      </rPr>
      <t>铁路还贷专项</t>
    </r>
  </si>
  <si>
    <r>
      <rPr>
        <sz val="11"/>
        <rFont val="Times New Roman"/>
        <charset val="134"/>
      </rPr>
      <t xml:space="preserve">        </t>
    </r>
    <r>
      <rPr>
        <sz val="11"/>
        <rFont val="宋体"/>
        <charset val="134"/>
      </rPr>
      <t>铁路安全</t>
    </r>
  </si>
  <si>
    <r>
      <rPr>
        <sz val="11"/>
        <rFont val="Times New Roman"/>
        <charset val="134"/>
      </rPr>
      <t xml:space="preserve">        </t>
    </r>
    <r>
      <rPr>
        <sz val="11"/>
        <rFont val="宋体"/>
        <charset val="134"/>
      </rPr>
      <t>铁路专项运输</t>
    </r>
  </si>
  <si>
    <r>
      <rPr>
        <sz val="11"/>
        <rFont val="Times New Roman"/>
        <charset val="134"/>
      </rPr>
      <t xml:space="preserve">        </t>
    </r>
    <r>
      <rPr>
        <sz val="11"/>
        <rFont val="宋体"/>
        <charset val="134"/>
      </rPr>
      <t>行业监管</t>
    </r>
  </si>
  <si>
    <r>
      <rPr>
        <sz val="11"/>
        <rFont val="Times New Roman"/>
        <charset val="134"/>
      </rPr>
      <t xml:space="preserve">        </t>
    </r>
    <r>
      <rPr>
        <sz val="11"/>
        <rFont val="宋体"/>
        <charset val="134"/>
      </rPr>
      <t>其他铁路运输支出</t>
    </r>
  </si>
  <si>
    <r>
      <rPr>
        <sz val="11"/>
        <rFont val="Times New Roman"/>
        <charset val="134"/>
      </rPr>
      <t xml:space="preserve">      </t>
    </r>
    <r>
      <rPr>
        <sz val="11"/>
        <rFont val="宋体"/>
        <charset val="134"/>
      </rPr>
      <t>民用航空运输</t>
    </r>
  </si>
  <si>
    <r>
      <rPr>
        <sz val="11"/>
        <rFont val="Times New Roman"/>
        <charset val="134"/>
      </rPr>
      <t xml:space="preserve">        </t>
    </r>
    <r>
      <rPr>
        <sz val="11"/>
        <rFont val="宋体"/>
        <charset val="134"/>
      </rPr>
      <t>机场建设</t>
    </r>
  </si>
  <si>
    <r>
      <rPr>
        <sz val="11"/>
        <rFont val="Times New Roman"/>
        <charset val="134"/>
      </rPr>
      <t xml:space="preserve">        </t>
    </r>
    <r>
      <rPr>
        <sz val="11"/>
        <rFont val="宋体"/>
        <charset val="134"/>
      </rPr>
      <t>空管系统建设</t>
    </r>
  </si>
  <si>
    <r>
      <rPr>
        <sz val="11"/>
        <rFont val="Times New Roman"/>
        <charset val="134"/>
      </rPr>
      <t xml:space="preserve">        </t>
    </r>
    <r>
      <rPr>
        <sz val="11"/>
        <rFont val="宋体"/>
        <charset val="134"/>
      </rPr>
      <t>民航还贷专项支出</t>
    </r>
  </si>
  <si>
    <r>
      <rPr>
        <sz val="11"/>
        <rFont val="Times New Roman"/>
        <charset val="134"/>
      </rPr>
      <t xml:space="preserve">        </t>
    </r>
    <r>
      <rPr>
        <sz val="11"/>
        <rFont val="宋体"/>
        <charset val="134"/>
      </rPr>
      <t>民用航空安全</t>
    </r>
  </si>
  <si>
    <r>
      <rPr>
        <sz val="11"/>
        <rFont val="Times New Roman"/>
        <charset val="134"/>
      </rPr>
      <t xml:space="preserve">        </t>
    </r>
    <r>
      <rPr>
        <sz val="11"/>
        <rFont val="宋体"/>
        <charset val="134"/>
      </rPr>
      <t>民航专项运输</t>
    </r>
  </si>
  <si>
    <r>
      <rPr>
        <sz val="11"/>
        <rFont val="Times New Roman"/>
        <charset val="134"/>
      </rPr>
      <t xml:space="preserve">        </t>
    </r>
    <r>
      <rPr>
        <sz val="11"/>
        <rFont val="宋体"/>
        <charset val="134"/>
      </rPr>
      <t>其他民用航空运输支出</t>
    </r>
  </si>
  <si>
    <r>
      <rPr>
        <sz val="11"/>
        <rFont val="Times New Roman"/>
        <charset val="134"/>
      </rPr>
      <t xml:space="preserve">      </t>
    </r>
    <r>
      <rPr>
        <sz val="11"/>
        <rFont val="宋体"/>
        <charset val="134"/>
      </rPr>
      <t>成品油价格改革对交通运输的补贴</t>
    </r>
  </si>
  <si>
    <r>
      <rPr>
        <sz val="11"/>
        <rFont val="Times New Roman"/>
        <charset val="134"/>
      </rPr>
      <t xml:space="preserve">        </t>
    </r>
    <r>
      <rPr>
        <sz val="11"/>
        <rFont val="宋体"/>
        <charset val="134"/>
      </rPr>
      <t>对城市公交的补贴</t>
    </r>
  </si>
  <si>
    <r>
      <rPr>
        <sz val="11"/>
        <rFont val="Times New Roman"/>
        <charset val="134"/>
      </rPr>
      <t xml:space="preserve">        </t>
    </r>
    <r>
      <rPr>
        <sz val="11"/>
        <rFont val="宋体"/>
        <charset val="134"/>
      </rPr>
      <t>对农村道路客运的补贴</t>
    </r>
  </si>
  <si>
    <r>
      <rPr>
        <sz val="11"/>
        <rFont val="Times New Roman"/>
        <charset val="134"/>
      </rPr>
      <t xml:space="preserve">        </t>
    </r>
    <r>
      <rPr>
        <sz val="11"/>
        <rFont val="宋体"/>
        <charset val="134"/>
      </rPr>
      <t>对出租车的补贴</t>
    </r>
  </si>
  <si>
    <r>
      <rPr>
        <sz val="11"/>
        <rFont val="Times New Roman"/>
        <charset val="134"/>
      </rPr>
      <t xml:space="preserve">        </t>
    </r>
    <r>
      <rPr>
        <sz val="11"/>
        <rFont val="宋体"/>
        <charset val="134"/>
      </rPr>
      <t>成品油价格改革补贴其他支出</t>
    </r>
  </si>
  <si>
    <r>
      <rPr>
        <sz val="11"/>
        <rFont val="Times New Roman"/>
        <charset val="134"/>
      </rPr>
      <t xml:space="preserve">      </t>
    </r>
    <r>
      <rPr>
        <sz val="11"/>
        <rFont val="宋体"/>
        <charset val="134"/>
      </rPr>
      <t>邮政业支出</t>
    </r>
  </si>
  <si>
    <r>
      <rPr>
        <sz val="11"/>
        <rFont val="Times New Roman"/>
        <charset val="134"/>
      </rPr>
      <t xml:space="preserve">        </t>
    </r>
    <r>
      <rPr>
        <sz val="11"/>
        <rFont val="宋体"/>
        <charset val="134"/>
      </rPr>
      <t>邮政普遍服务与特殊服务</t>
    </r>
  </si>
  <si>
    <r>
      <rPr>
        <sz val="11"/>
        <rFont val="Times New Roman"/>
        <charset val="134"/>
      </rPr>
      <t xml:space="preserve">        </t>
    </r>
    <r>
      <rPr>
        <sz val="11"/>
        <rFont val="宋体"/>
        <charset val="134"/>
      </rPr>
      <t>其他邮政业支出</t>
    </r>
  </si>
  <si>
    <r>
      <rPr>
        <sz val="11"/>
        <rFont val="Times New Roman"/>
        <charset val="134"/>
      </rPr>
      <t xml:space="preserve">      </t>
    </r>
    <r>
      <rPr>
        <sz val="11"/>
        <rFont val="宋体"/>
        <charset val="134"/>
      </rPr>
      <t>车辆购置税支出</t>
    </r>
  </si>
  <si>
    <r>
      <rPr>
        <sz val="11"/>
        <rFont val="Times New Roman"/>
        <charset val="134"/>
      </rPr>
      <t xml:space="preserve">        </t>
    </r>
    <r>
      <rPr>
        <sz val="11"/>
        <rFont val="宋体"/>
        <charset val="134"/>
      </rPr>
      <t>车辆购置税用于公路等基础设施建设支出</t>
    </r>
  </si>
  <si>
    <r>
      <rPr>
        <sz val="11"/>
        <rFont val="Times New Roman"/>
        <charset val="134"/>
      </rPr>
      <t xml:space="preserve">        </t>
    </r>
    <r>
      <rPr>
        <sz val="11"/>
        <rFont val="宋体"/>
        <charset val="134"/>
      </rPr>
      <t>车辆购置税用于农村公路建设支出</t>
    </r>
  </si>
  <si>
    <r>
      <rPr>
        <sz val="11"/>
        <rFont val="Times New Roman"/>
        <charset val="134"/>
      </rPr>
      <t xml:space="preserve">        </t>
    </r>
    <r>
      <rPr>
        <sz val="11"/>
        <rFont val="宋体"/>
        <charset val="134"/>
      </rPr>
      <t>车辆购置税用于老旧汽车报废更新补贴</t>
    </r>
  </si>
  <si>
    <r>
      <rPr>
        <sz val="11"/>
        <rFont val="Times New Roman"/>
        <charset val="134"/>
      </rPr>
      <t xml:space="preserve">        </t>
    </r>
    <r>
      <rPr>
        <sz val="11"/>
        <rFont val="宋体"/>
        <charset val="134"/>
      </rPr>
      <t>车辆购置税其他支出</t>
    </r>
  </si>
  <si>
    <r>
      <rPr>
        <sz val="11"/>
        <rFont val="Times New Roman"/>
        <charset val="134"/>
      </rPr>
      <t xml:space="preserve">        </t>
    </r>
    <r>
      <rPr>
        <sz val="11"/>
        <rFont val="宋体"/>
        <charset val="134"/>
      </rPr>
      <t>公共交通运营补助</t>
    </r>
  </si>
  <si>
    <r>
      <rPr>
        <sz val="11"/>
        <rFont val="Times New Roman"/>
        <charset val="134"/>
      </rPr>
      <t xml:space="preserve">        </t>
    </r>
    <r>
      <rPr>
        <sz val="11"/>
        <rFont val="宋体"/>
        <charset val="134"/>
      </rPr>
      <t>其他交通运输支出</t>
    </r>
  </si>
  <si>
    <r>
      <rPr>
        <sz val="11"/>
        <rFont val="Times New Roman"/>
        <charset val="134"/>
      </rPr>
      <t xml:space="preserve">      </t>
    </r>
    <r>
      <rPr>
        <sz val="11"/>
        <rFont val="宋体"/>
        <charset val="134"/>
      </rPr>
      <t>资源勘探开发</t>
    </r>
  </si>
  <si>
    <r>
      <rPr>
        <sz val="11"/>
        <rFont val="Times New Roman"/>
        <charset val="134"/>
      </rPr>
      <t xml:space="preserve">        </t>
    </r>
    <r>
      <rPr>
        <sz val="11"/>
        <rFont val="宋体"/>
        <charset val="134"/>
      </rPr>
      <t>煤炭勘探开采和洗选</t>
    </r>
  </si>
  <si>
    <r>
      <rPr>
        <sz val="11"/>
        <rFont val="Times New Roman"/>
        <charset val="134"/>
      </rPr>
      <t xml:space="preserve">        </t>
    </r>
    <r>
      <rPr>
        <sz val="11"/>
        <rFont val="宋体"/>
        <charset val="134"/>
      </rPr>
      <t>石油和天然气勘探开采</t>
    </r>
  </si>
  <si>
    <r>
      <rPr>
        <sz val="11"/>
        <rFont val="Times New Roman"/>
        <charset val="134"/>
      </rPr>
      <t xml:space="preserve">        </t>
    </r>
    <r>
      <rPr>
        <sz val="11"/>
        <rFont val="宋体"/>
        <charset val="134"/>
      </rPr>
      <t>黑色金属矿勘探和采选</t>
    </r>
  </si>
  <si>
    <r>
      <rPr>
        <sz val="11"/>
        <rFont val="Times New Roman"/>
        <charset val="134"/>
      </rPr>
      <t xml:space="preserve">        </t>
    </r>
    <r>
      <rPr>
        <sz val="11"/>
        <rFont val="宋体"/>
        <charset val="134"/>
      </rPr>
      <t>有色金属矿勘探和采选</t>
    </r>
  </si>
  <si>
    <r>
      <rPr>
        <sz val="11"/>
        <rFont val="Times New Roman"/>
        <charset val="134"/>
      </rPr>
      <t xml:space="preserve">        </t>
    </r>
    <r>
      <rPr>
        <sz val="11"/>
        <rFont val="宋体"/>
        <charset val="134"/>
      </rPr>
      <t>非金属矿勘探和采选</t>
    </r>
  </si>
  <si>
    <r>
      <rPr>
        <sz val="11"/>
        <rFont val="Times New Roman"/>
        <charset val="134"/>
      </rPr>
      <t xml:space="preserve">        </t>
    </r>
    <r>
      <rPr>
        <sz val="11"/>
        <rFont val="宋体"/>
        <charset val="134"/>
      </rPr>
      <t>其他资源勘探业支出</t>
    </r>
  </si>
  <si>
    <r>
      <rPr>
        <sz val="11"/>
        <rFont val="Times New Roman"/>
        <charset val="134"/>
      </rPr>
      <t xml:space="preserve">      </t>
    </r>
    <r>
      <rPr>
        <sz val="11"/>
        <rFont val="宋体"/>
        <charset val="134"/>
      </rPr>
      <t>制造业</t>
    </r>
  </si>
  <si>
    <r>
      <rPr>
        <sz val="11"/>
        <rFont val="Times New Roman"/>
        <charset val="134"/>
      </rPr>
      <t xml:space="preserve">        </t>
    </r>
    <r>
      <rPr>
        <sz val="11"/>
        <rFont val="宋体"/>
        <charset val="134"/>
      </rPr>
      <t>纺织业</t>
    </r>
  </si>
  <si>
    <r>
      <rPr>
        <sz val="11"/>
        <rFont val="Times New Roman"/>
        <charset val="134"/>
      </rPr>
      <t xml:space="preserve">        </t>
    </r>
    <r>
      <rPr>
        <sz val="11"/>
        <rFont val="宋体"/>
        <charset val="134"/>
      </rPr>
      <t>医药制造业</t>
    </r>
  </si>
  <si>
    <r>
      <rPr>
        <sz val="11"/>
        <rFont val="Times New Roman"/>
        <charset val="134"/>
      </rPr>
      <t xml:space="preserve">        </t>
    </r>
    <r>
      <rPr>
        <sz val="11"/>
        <rFont val="宋体"/>
        <charset val="134"/>
      </rPr>
      <t>非金属矿物制品业</t>
    </r>
  </si>
  <si>
    <r>
      <rPr>
        <sz val="11"/>
        <rFont val="Times New Roman"/>
        <charset val="134"/>
      </rPr>
      <t xml:space="preserve">        </t>
    </r>
    <r>
      <rPr>
        <sz val="11"/>
        <rFont val="宋体"/>
        <charset val="134"/>
      </rPr>
      <t>通信设备、计算机及其他电子设备制造业</t>
    </r>
  </si>
  <si>
    <r>
      <rPr>
        <sz val="11"/>
        <rFont val="Times New Roman"/>
        <charset val="134"/>
      </rPr>
      <t xml:space="preserve">        </t>
    </r>
    <r>
      <rPr>
        <sz val="11"/>
        <rFont val="宋体"/>
        <charset val="134"/>
      </rPr>
      <t>交通运输设备制造业</t>
    </r>
  </si>
  <si>
    <r>
      <rPr>
        <sz val="11"/>
        <rFont val="Times New Roman"/>
        <charset val="134"/>
      </rPr>
      <t xml:space="preserve">        </t>
    </r>
    <r>
      <rPr>
        <sz val="11"/>
        <rFont val="宋体"/>
        <charset val="134"/>
      </rPr>
      <t>电气机械及器材制造业</t>
    </r>
  </si>
  <si>
    <r>
      <rPr>
        <sz val="11"/>
        <rFont val="Times New Roman"/>
        <charset val="134"/>
      </rPr>
      <t xml:space="preserve">        </t>
    </r>
    <r>
      <rPr>
        <sz val="11"/>
        <rFont val="宋体"/>
        <charset val="134"/>
      </rPr>
      <t>工艺品及其他制造业</t>
    </r>
  </si>
  <si>
    <r>
      <rPr>
        <sz val="11"/>
        <rFont val="Times New Roman"/>
        <charset val="134"/>
      </rPr>
      <t xml:space="preserve">        </t>
    </r>
    <r>
      <rPr>
        <sz val="11"/>
        <rFont val="宋体"/>
        <charset val="134"/>
      </rPr>
      <t>石油加工、炼焦及核燃料加工业</t>
    </r>
  </si>
  <si>
    <r>
      <rPr>
        <sz val="11"/>
        <rFont val="Times New Roman"/>
        <charset val="134"/>
      </rPr>
      <t xml:space="preserve">        </t>
    </r>
    <r>
      <rPr>
        <sz val="11"/>
        <rFont val="宋体"/>
        <charset val="134"/>
      </rPr>
      <t>化学原料及化学制品制造业</t>
    </r>
  </si>
  <si>
    <r>
      <rPr>
        <sz val="11"/>
        <rFont val="Times New Roman"/>
        <charset val="134"/>
      </rPr>
      <t xml:space="preserve">        </t>
    </r>
    <r>
      <rPr>
        <sz val="11"/>
        <rFont val="宋体"/>
        <charset val="134"/>
      </rPr>
      <t>黑色金属冶炼及压延加工业</t>
    </r>
  </si>
  <si>
    <r>
      <rPr>
        <sz val="11"/>
        <rFont val="Times New Roman"/>
        <charset val="134"/>
      </rPr>
      <t xml:space="preserve">        </t>
    </r>
    <r>
      <rPr>
        <sz val="11"/>
        <rFont val="宋体"/>
        <charset val="134"/>
      </rPr>
      <t>有色金属冶炼及压延加工业</t>
    </r>
  </si>
  <si>
    <r>
      <rPr>
        <sz val="11"/>
        <rFont val="Times New Roman"/>
        <charset val="134"/>
      </rPr>
      <t xml:space="preserve">        </t>
    </r>
    <r>
      <rPr>
        <sz val="11"/>
        <rFont val="宋体"/>
        <charset val="134"/>
      </rPr>
      <t>其他制造业支出</t>
    </r>
  </si>
  <si>
    <r>
      <rPr>
        <sz val="11"/>
        <rFont val="Times New Roman"/>
        <charset val="134"/>
      </rPr>
      <t xml:space="preserve">      </t>
    </r>
    <r>
      <rPr>
        <sz val="11"/>
        <rFont val="宋体"/>
        <charset val="134"/>
      </rPr>
      <t>建筑业</t>
    </r>
  </si>
  <si>
    <r>
      <rPr>
        <sz val="11"/>
        <rFont val="Times New Roman"/>
        <charset val="134"/>
      </rPr>
      <t xml:space="preserve">        </t>
    </r>
    <r>
      <rPr>
        <sz val="11"/>
        <rFont val="宋体"/>
        <charset val="134"/>
      </rPr>
      <t>其他建筑业支出</t>
    </r>
  </si>
  <si>
    <r>
      <rPr>
        <sz val="11"/>
        <rFont val="Times New Roman"/>
        <charset val="134"/>
      </rPr>
      <t xml:space="preserve">      </t>
    </r>
    <r>
      <rPr>
        <sz val="11"/>
        <rFont val="宋体"/>
        <charset val="134"/>
      </rPr>
      <t>工业和信息产业监管</t>
    </r>
  </si>
  <si>
    <r>
      <rPr>
        <sz val="11"/>
        <rFont val="Times New Roman"/>
        <charset val="134"/>
      </rPr>
      <t xml:space="preserve">        </t>
    </r>
    <r>
      <rPr>
        <sz val="11"/>
        <rFont val="宋体"/>
        <charset val="134"/>
      </rPr>
      <t>战备应急</t>
    </r>
  </si>
  <si>
    <r>
      <rPr>
        <sz val="11"/>
        <rFont val="Times New Roman"/>
        <charset val="134"/>
      </rPr>
      <t xml:space="preserve">        </t>
    </r>
    <r>
      <rPr>
        <sz val="11"/>
        <rFont val="宋体"/>
        <charset val="134"/>
      </rPr>
      <t>信息安全建设</t>
    </r>
  </si>
  <si>
    <r>
      <rPr>
        <sz val="11"/>
        <rFont val="Times New Roman"/>
        <charset val="134"/>
      </rPr>
      <t xml:space="preserve">        </t>
    </r>
    <r>
      <rPr>
        <sz val="11"/>
        <rFont val="宋体"/>
        <charset val="134"/>
      </rPr>
      <t>专用通信</t>
    </r>
  </si>
  <si>
    <r>
      <rPr>
        <sz val="11"/>
        <rFont val="Times New Roman"/>
        <charset val="134"/>
      </rPr>
      <t xml:space="preserve">        </t>
    </r>
    <r>
      <rPr>
        <sz val="11"/>
        <rFont val="宋体"/>
        <charset val="134"/>
      </rPr>
      <t>无线电监管</t>
    </r>
  </si>
  <si>
    <r>
      <rPr>
        <sz val="11"/>
        <rFont val="Times New Roman"/>
        <charset val="134"/>
      </rPr>
      <t xml:space="preserve">        </t>
    </r>
    <r>
      <rPr>
        <sz val="11"/>
        <rFont val="宋体"/>
        <charset val="134"/>
      </rPr>
      <t>工业和信息产业战略研究与标准制定</t>
    </r>
  </si>
  <si>
    <r>
      <rPr>
        <sz val="11"/>
        <rFont val="Times New Roman"/>
        <charset val="134"/>
      </rPr>
      <t xml:space="preserve">        </t>
    </r>
    <r>
      <rPr>
        <sz val="11"/>
        <rFont val="宋体"/>
        <charset val="134"/>
      </rPr>
      <t>工业和信息产业支持</t>
    </r>
  </si>
  <si>
    <r>
      <rPr>
        <sz val="11"/>
        <rFont val="Times New Roman"/>
        <charset val="134"/>
      </rPr>
      <t xml:space="preserve">        </t>
    </r>
    <r>
      <rPr>
        <sz val="11"/>
        <rFont val="宋体"/>
        <charset val="134"/>
      </rPr>
      <t>电子专项工程</t>
    </r>
  </si>
  <si>
    <r>
      <rPr>
        <sz val="11"/>
        <rFont val="Times New Roman"/>
        <charset val="134"/>
      </rPr>
      <t xml:space="preserve">        </t>
    </r>
    <r>
      <rPr>
        <sz val="11"/>
        <rFont val="宋体"/>
        <charset val="134"/>
      </rPr>
      <t>技术基础研究</t>
    </r>
  </si>
  <si>
    <r>
      <rPr>
        <sz val="11"/>
        <rFont val="Times New Roman"/>
        <charset val="134"/>
      </rPr>
      <t xml:space="preserve">        </t>
    </r>
    <r>
      <rPr>
        <sz val="11"/>
        <rFont val="宋体"/>
        <charset val="134"/>
      </rPr>
      <t>其他工业和信息产业监管支出</t>
    </r>
  </si>
  <si>
    <r>
      <rPr>
        <sz val="11"/>
        <rFont val="Times New Roman"/>
        <charset val="134"/>
      </rPr>
      <t xml:space="preserve">      </t>
    </r>
    <r>
      <rPr>
        <sz val="11"/>
        <rFont val="宋体"/>
        <charset val="134"/>
      </rPr>
      <t>国有资产监管</t>
    </r>
  </si>
  <si>
    <r>
      <rPr>
        <sz val="11"/>
        <rFont val="Times New Roman"/>
        <charset val="134"/>
      </rPr>
      <t xml:space="preserve">        </t>
    </r>
    <r>
      <rPr>
        <sz val="11"/>
        <rFont val="宋体"/>
        <charset val="134"/>
      </rPr>
      <t>国有企业监事会专项</t>
    </r>
  </si>
  <si>
    <r>
      <rPr>
        <sz val="11"/>
        <color rgb="FFFF0000"/>
        <rFont val="Times New Roman"/>
        <charset val="134"/>
      </rPr>
      <t xml:space="preserve">        </t>
    </r>
    <r>
      <rPr>
        <sz val="11"/>
        <color rgb="FFFF0000"/>
        <rFont val="宋体"/>
        <charset val="134"/>
      </rPr>
      <t>中央企业专项管理</t>
    </r>
  </si>
  <si>
    <r>
      <rPr>
        <sz val="11"/>
        <rFont val="Times New Roman"/>
        <charset val="134"/>
      </rPr>
      <t xml:space="preserve">        </t>
    </r>
    <r>
      <rPr>
        <sz val="11"/>
        <rFont val="宋体"/>
        <charset val="134"/>
      </rPr>
      <t>其他国有资产监管支出</t>
    </r>
  </si>
  <si>
    <r>
      <rPr>
        <sz val="11"/>
        <rFont val="Times New Roman"/>
        <charset val="134"/>
      </rPr>
      <t xml:space="preserve">      </t>
    </r>
    <r>
      <rPr>
        <sz val="11"/>
        <rFont val="宋体"/>
        <charset val="134"/>
      </rPr>
      <t>支持中小企业发展和管理支出</t>
    </r>
  </si>
  <si>
    <r>
      <rPr>
        <sz val="11"/>
        <rFont val="Times New Roman"/>
        <charset val="134"/>
      </rPr>
      <t xml:space="preserve">        </t>
    </r>
    <r>
      <rPr>
        <sz val="11"/>
        <rFont val="宋体"/>
        <charset val="134"/>
      </rPr>
      <t>科技型中小企业技术创新基金</t>
    </r>
  </si>
  <si>
    <r>
      <rPr>
        <sz val="11"/>
        <rFont val="Times New Roman"/>
        <charset val="134"/>
      </rPr>
      <t xml:space="preserve">        </t>
    </r>
    <r>
      <rPr>
        <sz val="11"/>
        <rFont val="宋体"/>
        <charset val="134"/>
      </rPr>
      <t>中小企业发展专项</t>
    </r>
  </si>
  <si>
    <r>
      <rPr>
        <sz val="11"/>
        <rFont val="Times New Roman"/>
        <charset val="134"/>
      </rPr>
      <t xml:space="preserve">        </t>
    </r>
    <r>
      <rPr>
        <sz val="11"/>
        <rFont val="宋体"/>
        <charset val="134"/>
      </rPr>
      <t>其他支持中小企业发展和管理支出</t>
    </r>
  </si>
  <si>
    <r>
      <rPr>
        <sz val="11"/>
        <rFont val="Times New Roman"/>
        <charset val="134"/>
      </rPr>
      <t xml:space="preserve">        </t>
    </r>
    <r>
      <rPr>
        <sz val="11"/>
        <rFont val="宋体"/>
        <charset val="134"/>
      </rPr>
      <t>黄金事务</t>
    </r>
  </si>
  <si>
    <r>
      <rPr>
        <sz val="11"/>
        <rFont val="Times New Roman"/>
        <charset val="134"/>
      </rPr>
      <t xml:space="preserve">        </t>
    </r>
    <r>
      <rPr>
        <sz val="11"/>
        <rFont val="宋体"/>
        <charset val="134"/>
      </rPr>
      <t>技术改造支出</t>
    </r>
  </si>
  <si>
    <r>
      <rPr>
        <sz val="11"/>
        <rFont val="Times New Roman"/>
        <charset val="134"/>
      </rPr>
      <t xml:space="preserve">        </t>
    </r>
    <r>
      <rPr>
        <sz val="11"/>
        <rFont val="宋体"/>
        <charset val="134"/>
      </rPr>
      <t>中药材扶持资金支出</t>
    </r>
  </si>
  <si>
    <r>
      <rPr>
        <sz val="11"/>
        <rFont val="Times New Roman"/>
        <charset val="134"/>
      </rPr>
      <t xml:space="preserve">        </t>
    </r>
    <r>
      <rPr>
        <sz val="11"/>
        <rFont val="宋体"/>
        <charset val="134"/>
      </rPr>
      <t>重点产业振兴和技术改造项目贷款贴息</t>
    </r>
  </si>
  <si>
    <r>
      <rPr>
        <sz val="11"/>
        <rFont val="Times New Roman"/>
        <charset val="134"/>
      </rPr>
      <t xml:space="preserve">        </t>
    </r>
    <r>
      <rPr>
        <sz val="11"/>
        <rFont val="宋体"/>
        <charset val="134"/>
      </rPr>
      <t>其他资源勘探信息等支出</t>
    </r>
  </si>
  <si>
    <r>
      <rPr>
        <sz val="11"/>
        <rFont val="Times New Roman"/>
        <charset val="134"/>
      </rPr>
      <t xml:space="preserve">      </t>
    </r>
    <r>
      <rPr>
        <sz val="11"/>
        <rFont val="宋体"/>
        <charset val="134"/>
      </rPr>
      <t>商业流通事务</t>
    </r>
  </si>
  <si>
    <r>
      <rPr>
        <sz val="11"/>
        <rFont val="Times New Roman"/>
        <charset val="134"/>
      </rPr>
      <t xml:space="preserve">        </t>
    </r>
    <r>
      <rPr>
        <sz val="11"/>
        <rFont val="宋体"/>
        <charset val="134"/>
      </rPr>
      <t>食品流通安全补贴</t>
    </r>
  </si>
  <si>
    <r>
      <rPr>
        <sz val="11"/>
        <rFont val="Times New Roman"/>
        <charset val="134"/>
      </rPr>
      <t xml:space="preserve">        </t>
    </r>
    <r>
      <rPr>
        <sz val="11"/>
        <rFont val="宋体"/>
        <charset val="134"/>
      </rPr>
      <t>市场监测及信息管理</t>
    </r>
  </si>
  <si>
    <r>
      <rPr>
        <sz val="11"/>
        <rFont val="Times New Roman"/>
        <charset val="134"/>
      </rPr>
      <t xml:space="preserve">        </t>
    </r>
    <r>
      <rPr>
        <sz val="11"/>
        <rFont val="宋体"/>
        <charset val="134"/>
      </rPr>
      <t>民贸企业补贴</t>
    </r>
  </si>
  <si>
    <r>
      <rPr>
        <sz val="11"/>
        <rFont val="Times New Roman"/>
        <charset val="134"/>
      </rPr>
      <t xml:space="preserve">        </t>
    </r>
    <r>
      <rPr>
        <sz val="11"/>
        <rFont val="宋体"/>
        <charset val="134"/>
      </rPr>
      <t>民贸民品贷款贴息</t>
    </r>
  </si>
  <si>
    <r>
      <rPr>
        <sz val="11"/>
        <rFont val="Times New Roman"/>
        <charset val="134"/>
      </rPr>
      <t xml:space="preserve">        </t>
    </r>
    <r>
      <rPr>
        <sz val="11"/>
        <rFont val="宋体"/>
        <charset val="134"/>
      </rPr>
      <t>其他商业流通事务支出</t>
    </r>
  </si>
  <si>
    <r>
      <rPr>
        <sz val="11"/>
        <rFont val="Times New Roman"/>
        <charset val="134"/>
      </rPr>
      <t xml:space="preserve">      </t>
    </r>
    <r>
      <rPr>
        <sz val="11"/>
        <rFont val="宋体"/>
        <charset val="134"/>
      </rPr>
      <t>涉外发展服务支出</t>
    </r>
  </si>
  <si>
    <r>
      <rPr>
        <sz val="11"/>
        <rFont val="Times New Roman"/>
        <charset val="134"/>
      </rPr>
      <t xml:space="preserve">        </t>
    </r>
    <r>
      <rPr>
        <sz val="11"/>
        <rFont val="宋体"/>
        <charset val="134"/>
      </rPr>
      <t>外商投资环境建设补助资金</t>
    </r>
  </si>
  <si>
    <r>
      <rPr>
        <sz val="11"/>
        <rFont val="Times New Roman"/>
        <charset val="134"/>
      </rPr>
      <t xml:space="preserve">        </t>
    </r>
    <r>
      <rPr>
        <sz val="11"/>
        <rFont val="宋体"/>
        <charset val="134"/>
      </rPr>
      <t>其他涉外发展服务支出</t>
    </r>
  </si>
  <si>
    <r>
      <rPr>
        <sz val="11"/>
        <rFont val="Times New Roman"/>
        <charset val="134"/>
      </rPr>
      <t xml:space="preserve">        </t>
    </r>
    <r>
      <rPr>
        <sz val="11"/>
        <rFont val="宋体"/>
        <charset val="134"/>
      </rPr>
      <t>服务业基础设施建设</t>
    </r>
  </si>
  <si>
    <r>
      <rPr>
        <sz val="11"/>
        <rFont val="Times New Roman"/>
        <charset val="134"/>
      </rPr>
      <t xml:space="preserve">        </t>
    </r>
    <r>
      <rPr>
        <sz val="11"/>
        <rFont val="宋体"/>
        <charset val="134"/>
      </rPr>
      <t>其他商业服务业等支出</t>
    </r>
  </si>
  <si>
    <r>
      <rPr>
        <sz val="11"/>
        <rFont val="Times New Roman"/>
        <charset val="134"/>
      </rPr>
      <t xml:space="preserve">      </t>
    </r>
    <r>
      <rPr>
        <sz val="11"/>
        <rFont val="宋体"/>
        <charset val="134"/>
      </rPr>
      <t>金融部门行政支出</t>
    </r>
  </si>
  <si>
    <r>
      <rPr>
        <sz val="11"/>
        <rFont val="Times New Roman"/>
        <charset val="134"/>
      </rPr>
      <t xml:space="preserve">        </t>
    </r>
    <r>
      <rPr>
        <sz val="11"/>
        <rFont val="宋体"/>
        <charset val="134"/>
      </rPr>
      <t>安全防卫</t>
    </r>
  </si>
  <si>
    <r>
      <rPr>
        <sz val="11"/>
        <rFont val="Times New Roman"/>
        <charset val="134"/>
      </rPr>
      <t xml:space="preserve">        </t>
    </r>
    <r>
      <rPr>
        <sz val="11"/>
        <rFont val="宋体"/>
        <charset val="134"/>
      </rPr>
      <t>金融部门其他行政支出</t>
    </r>
  </si>
  <si>
    <r>
      <rPr>
        <sz val="11"/>
        <rFont val="Times New Roman"/>
        <charset val="134"/>
      </rPr>
      <t xml:space="preserve">      </t>
    </r>
    <r>
      <rPr>
        <sz val="11"/>
        <rFont val="宋体"/>
        <charset val="134"/>
      </rPr>
      <t>金融发展支出</t>
    </r>
  </si>
  <si>
    <r>
      <rPr>
        <sz val="11"/>
        <rFont val="Times New Roman"/>
        <charset val="134"/>
      </rPr>
      <t xml:space="preserve">        </t>
    </r>
    <r>
      <rPr>
        <sz val="11"/>
        <rFont val="宋体"/>
        <charset val="134"/>
      </rPr>
      <t>政策性银行亏损补贴</t>
    </r>
  </si>
  <si>
    <r>
      <rPr>
        <sz val="11"/>
        <color rgb="FFFF0000"/>
        <rFont val="Times New Roman"/>
        <charset val="134"/>
      </rPr>
      <t xml:space="preserve">        </t>
    </r>
    <r>
      <rPr>
        <sz val="11"/>
        <color rgb="FFFF0000"/>
        <rFont val="宋体"/>
        <charset val="134"/>
      </rPr>
      <t>利息费用补贴支出</t>
    </r>
  </si>
  <si>
    <r>
      <rPr>
        <sz val="11"/>
        <rFont val="Times New Roman"/>
        <charset val="134"/>
      </rPr>
      <t xml:space="preserve">        </t>
    </r>
    <r>
      <rPr>
        <sz val="11"/>
        <rFont val="宋体"/>
        <charset val="134"/>
      </rPr>
      <t>补充资本金</t>
    </r>
  </si>
  <si>
    <r>
      <rPr>
        <sz val="11"/>
        <rFont val="Times New Roman"/>
        <charset val="134"/>
      </rPr>
      <t xml:space="preserve">        </t>
    </r>
    <r>
      <rPr>
        <sz val="11"/>
        <rFont val="宋体"/>
        <charset val="134"/>
      </rPr>
      <t>风险基金补助</t>
    </r>
  </si>
  <si>
    <r>
      <rPr>
        <sz val="11"/>
        <rFont val="Times New Roman"/>
        <charset val="134"/>
      </rPr>
      <t xml:space="preserve">        </t>
    </r>
    <r>
      <rPr>
        <sz val="11"/>
        <rFont val="宋体"/>
        <charset val="134"/>
      </rPr>
      <t>其他金融发展支出</t>
    </r>
  </si>
  <si>
    <r>
      <rPr>
        <sz val="11"/>
        <rFont val="Times New Roman"/>
        <charset val="134"/>
      </rPr>
      <t xml:space="preserve">      </t>
    </r>
    <r>
      <rPr>
        <sz val="11"/>
        <rFont val="宋体"/>
        <charset val="134"/>
      </rPr>
      <t>其他金融支出</t>
    </r>
  </si>
  <si>
    <r>
      <rPr>
        <sz val="11"/>
        <rFont val="Times New Roman"/>
        <charset val="134"/>
      </rPr>
      <t xml:space="preserve">      </t>
    </r>
    <r>
      <rPr>
        <sz val="11"/>
        <rFont val="宋体"/>
        <charset val="134"/>
      </rPr>
      <t>一般公共服务</t>
    </r>
  </si>
  <si>
    <r>
      <rPr>
        <sz val="11"/>
        <rFont val="Times New Roman"/>
        <charset val="134"/>
      </rPr>
      <t xml:space="preserve">      </t>
    </r>
    <r>
      <rPr>
        <sz val="11"/>
        <rFont val="宋体"/>
        <charset val="134"/>
      </rPr>
      <t>教育</t>
    </r>
  </si>
  <si>
    <r>
      <rPr>
        <sz val="11"/>
        <rFont val="Times New Roman"/>
        <charset val="134"/>
      </rPr>
      <t xml:space="preserve">      </t>
    </r>
    <r>
      <rPr>
        <sz val="11"/>
        <rFont val="宋体"/>
        <charset val="134"/>
      </rPr>
      <t>文化体育与传媒</t>
    </r>
  </si>
  <si>
    <r>
      <rPr>
        <sz val="11"/>
        <rFont val="Times New Roman"/>
        <charset val="134"/>
      </rPr>
      <t xml:space="preserve">      </t>
    </r>
    <r>
      <rPr>
        <sz val="11"/>
        <rFont val="宋体"/>
        <charset val="134"/>
      </rPr>
      <t>医疗卫生</t>
    </r>
  </si>
  <si>
    <r>
      <rPr>
        <sz val="11"/>
        <rFont val="Times New Roman"/>
        <charset val="134"/>
      </rPr>
      <t xml:space="preserve">      </t>
    </r>
    <r>
      <rPr>
        <sz val="11"/>
        <rFont val="宋体"/>
        <charset val="134"/>
      </rPr>
      <t>节能环保</t>
    </r>
  </si>
  <si>
    <r>
      <rPr>
        <sz val="11"/>
        <rFont val="Times New Roman"/>
        <charset val="134"/>
      </rPr>
      <t xml:space="preserve">      </t>
    </r>
    <r>
      <rPr>
        <sz val="11"/>
        <rFont val="宋体"/>
        <charset val="134"/>
      </rPr>
      <t>交通运输</t>
    </r>
  </si>
  <si>
    <r>
      <rPr>
        <sz val="11"/>
        <rFont val="Times New Roman"/>
        <charset val="134"/>
      </rPr>
      <t xml:space="preserve">      </t>
    </r>
    <r>
      <rPr>
        <sz val="11"/>
        <rFont val="宋体"/>
        <charset val="134"/>
      </rPr>
      <t>住房保障</t>
    </r>
  </si>
  <si>
    <r>
      <rPr>
        <sz val="11"/>
        <rFont val="Times New Roman"/>
        <charset val="134"/>
      </rPr>
      <t xml:space="preserve">      </t>
    </r>
    <r>
      <rPr>
        <sz val="11"/>
        <rFont val="宋体"/>
        <charset val="134"/>
      </rPr>
      <t>其他支出</t>
    </r>
  </si>
  <si>
    <r>
      <rPr>
        <sz val="11"/>
        <rFont val="宋体"/>
        <charset val="134"/>
      </rPr>
      <t>十八、</t>
    </r>
    <r>
      <rPr>
        <sz val="11"/>
        <color rgb="FFFF0000"/>
        <rFont val="宋体"/>
        <charset val="134"/>
      </rPr>
      <t>自然资源</t>
    </r>
    <r>
      <rPr>
        <sz val="11"/>
        <rFont val="宋体"/>
        <charset val="134"/>
      </rPr>
      <t>海洋气象等支出</t>
    </r>
  </si>
  <si>
    <r>
      <rPr>
        <sz val="11"/>
        <rFont val="Times New Roman"/>
        <charset val="134"/>
      </rPr>
      <t xml:space="preserve">      </t>
    </r>
    <r>
      <rPr>
        <sz val="11"/>
        <color rgb="FFFF0000"/>
        <rFont val="宋体"/>
        <charset val="134"/>
      </rPr>
      <t>自然</t>
    </r>
    <r>
      <rPr>
        <sz val="11"/>
        <rFont val="宋体"/>
        <charset val="134"/>
      </rPr>
      <t>资源事务</t>
    </r>
  </si>
  <si>
    <r>
      <rPr>
        <sz val="11"/>
        <rFont val="Times New Roman"/>
        <charset val="134"/>
      </rPr>
      <t xml:space="preserve">        </t>
    </r>
    <r>
      <rPr>
        <sz val="11"/>
        <color rgb="FFFF0000"/>
        <rFont val="宋体"/>
        <charset val="134"/>
      </rPr>
      <t>自然</t>
    </r>
    <r>
      <rPr>
        <sz val="11"/>
        <rFont val="宋体"/>
        <charset val="134"/>
      </rPr>
      <t>资源规划及管理</t>
    </r>
  </si>
  <si>
    <r>
      <rPr>
        <sz val="11"/>
        <rFont val="Times New Roman"/>
        <charset val="134"/>
      </rPr>
      <t xml:space="preserve">        </t>
    </r>
    <r>
      <rPr>
        <sz val="11"/>
        <rFont val="宋体"/>
        <charset val="134"/>
      </rPr>
      <t>土地资源调查</t>
    </r>
  </si>
  <si>
    <r>
      <rPr>
        <sz val="11"/>
        <rFont val="Times New Roman"/>
        <charset val="134"/>
      </rPr>
      <t xml:space="preserve">        </t>
    </r>
    <r>
      <rPr>
        <sz val="11"/>
        <rFont val="宋体"/>
        <charset val="134"/>
      </rPr>
      <t>土地资源利用与保护</t>
    </r>
  </si>
  <si>
    <r>
      <rPr>
        <sz val="11"/>
        <rFont val="Times New Roman"/>
        <charset val="134"/>
      </rPr>
      <t xml:space="preserve">        </t>
    </r>
    <r>
      <rPr>
        <sz val="11"/>
        <color rgb="FFFF0000"/>
        <rFont val="宋体"/>
        <charset val="134"/>
      </rPr>
      <t>自然</t>
    </r>
    <r>
      <rPr>
        <sz val="11"/>
        <rFont val="宋体"/>
        <charset val="134"/>
      </rPr>
      <t>资源社会公益服务</t>
    </r>
  </si>
  <si>
    <r>
      <rPr>
        <sz val="11"/>
        <rFont val="Times New Roman"/>
        <charset val="134"/>
      </rPr>
      <t xml:space="preserve">        </t>
    </r>
    <r>
      <rPr>
        <sz val="11"/>
        <color rgb="FFFF0000"/>
        <rFont val="宋体"/>
        <charset val="134"/>
      </rPr>
      <t>自然</t>
    </r>
    <r>
      <rPr>
        <sz val="11"/>
        <rFont val="宋体"/>
        <charset val="134"/>
      </rPr>
      <t>资源行业业务管理</t>
    </r>
  </si>
  <si>
    <r>
      <rPr>
        <sz val="11"/>
        <rFont val="Times New Roman"/>
        <charset val="134"/>
      </rPr>
      <t xml:space="preserve">        </t>
    </r>
    <r>
      <rPr>
        <sz val="11"/>
        <color rgb="FFFF0000"/>
        <rFont val="宋体"/>
        <charset val="134"/>
      </rPr>
      <t>自然</t>
    </r>
    <r>
      <rPr>
        <sz val="11"/>
        <rFont val="宋体"/>
        <charset val="134"/>
      </rPr>
      <t>资源调查</t>
    </r>
  </si>
  <si>
    <r>
      <rPr>
        <sz val="11"/>
        <rFont val="Times New Roman"/>
        <charset val="134"/>
      </rPr>
      <t xml:space="preserve">        </t>
    </r>
    <r>
      <rPr>
        <sz val="11"/>
        <rFont val="宋体"/>
        <charset val="134"/>
      </rPr>
      <t>国土整治</t>
    </r>
  </si>
  <si>
    <r>
      <rPr>
        <sz val="11"/>
        <rFont val="Times New Roman"/>
        <charset val="134"/>
      </rPr>
      <t xml:space="preserve">        </t>
    </r>
    <r>
      <rPr>
        <sz val="11"/>
        <rFont val="宋体"/>
        <charset val="134"/>
      </rPr>
      <t>土地资源储备支出</t>
    </r>
  </si>
  <si>
    <r>
      <rPr>
        <sz val="11"/>
        <rFont val="Times New Roman"/>
        <charset val="134"/>
      </rPr>
      <t xml:space="preserve">        </t>
    </r>
    <r>
      <rPr>
        <sz val="11"/>
        <rFont val="宋体"/>
        <charset val="134"/>
      </rPr>
      <t>地质矿产资源与环境调查</t>
    </r>
  </si>
  <si>
    <r>
      <rPr>
        <sz val="11"/>
        <rFont val="Times New Roman"/>
        <charset val="134"/>
      </rPr>
      <t xml:space="preserve">        </t>
    </r>
    <r>
      <rPr>
        <sz val="11"/>
        <rFont val="宋体"/>
        <charset val="134"/>
      </rPr>
      <t>地质矿产资源利用与保护</t>
    </r>
  </si>
  <si>
    <r>
      <rPr>
        <sz val="11"/>
        <rFont val="Times New Roman"/>
        <charset val="134"/>
      </rPr>
      <t xml:space="preserve">        </t>
    </r>
    <r>
      <rPr>
        <sz val="11"/>
        <rFont val="宋体"/>
        <charset val="134"/>
      </rPr>
      <t>地质转产项目财政贴息</t>
    </r>
  </si>
  <si>
    <r>
      <rPr>
        <sz val="11"/>
        <rFont val="Times New Roman"/>
        <charset val="134"/>
      </rPr>
      <t xml:space="preserve">        </t>
    </r>
    <r>
      <rPr>
        <sz val="11"/>
        <rFont val="宋体"/>
        <charset val="134"/>
      </rPr>
      <t>国外风险勘查</t>
    </r>
  </si>
  <si>
    <r>
      <rPr>
        <sz val="11"/>
        <rFont val="Times New Roman"/>
        <charset val="134"/>
      </rPr>
      <t xml:space="preserve">        </t>
    </r>
    <r>
      <rPr>
        <sz val="11"/>
        <rFont val="宋体"/>
        <charset val="134"/>
      </rPr>
      <t>地质勘查基金（周转金）支出</t>
    </r>
  </si>
  <si>
    <r>
      <rPr>
        <sz val="11"/>
        <rFont val="Times New Roman"/>
        <charset val="134"/>
      </rPr>
      <t xml:space="preserve">        </t>
    </r>
    <r>
      <rPr>
        <sz val="11"/>
        <rFont val="宋体"/>
        <charset val="134"/>
      </rPr>
      <t>其他</t>
    </r>
    <r>
      <rPr>
        <sz val="11"/>
        <color rgb="FFFF0000"/>
        <rFont val="宋体"/>
        <charset val="134"/>
      </rPr>
      <t>自然</t>
    </r>
    <r>
      <rPr>
        <sz val="11"/>
        <rFont val="宋体"/>
        <charset val="134"/>
      </rPr>
      <t>资源事务支出</t>
    </r>
  </si>
  <si>
    <r>
      <rPr>
        <sz val="11"/>
        <rFont val="Times New Roman"/>
        <charset val="134"/>
      </rPr>
      <t xml:space="preserve">      </t>
    </r>
    <r>
      <rPr>
        <sz val="11"/>
        <rFont val="宋体"/>
        <charset val="134"/>
      </rPr>
      <t>海洋管理事务</t>
    </r>
  </si>
  <si>
    <r>
      <rPr>
        <sz val="11"/>
        <rFont val="Times New Roman"/>
        <charset val="134"/>
      </rPr>
      <t xml:space="preserve">        </t>
    </r>
    <r>
      <rPr>
        <sz val="11"/>
        <rFont val="宋体"/>
        <charset val="134"/>
      </rPr>
      <t>海域使用管理</t>
    </r>
  </si>
  <si>
    <r>
      <rPr>
        <sz val="11"/>
        <rFont val="Times New Roman"/>
        <charset val="134"/>
      </rPr>
      <t xml:space="preserve">        </t>
    </r>
    <r>
      <rPr>
        <sz val="11"/>
        <rFont val="宋体"/>
        <charset val="134"/>
      </rPr>
      <t>海洋环境保护与监测</t>
    </r>
  </si>
  <si>
    <r>
      <rPr>
        <sz val="11"/>
        <rFont val="Times New Roman"/>
        <charset val="134"/>
      </rPr>
      <t xml:space="preserve">        </t>
    </r>
    <r>
      <rPr>
        <sz val="11"/>
        <rFont val="宋体"/>
        <charset val="134"/>
      </rPr>
      <t>海洋调查评价</t>
    </r>
  </si>
  <si>
    <r>
      <rPr>
        <sz val="11"/>
        <rFont val="Times New Roman"/>
        <charset val="134"/>
      </rPr>
      <t xml:space="preserve">        </t>
    </r>
    <r>
      <rPr>
        <sz val="11"/>
        <rFont val="宋体"/>
        <charset val="134"/>
      </rPr>
      <t>海洋权益维护</t>
    </r>
  </si>
  <si>
    <r>
      <rPr>
        <sz val="11"/>
        <rFont val="Times New Roman"/>
        <charset val="134"/>
      </rPr>
      <t xml:space="preserve">        </t>
    </r>
    <r>
      <rPr>
        <sz val="11"/>
        <rFont val="宋体"/>
        <charset val="134"/>
      </rPr>
      <t>海洋执法监察</t>
    </r>
  </si>
  <si>
    <r>
      <rPr>
        <sz val="11"/>
        <rFont val="Times New Roman"/>
        <charset val="134"/>
      </rPr>
      <t xml:space="preserve">        </t>
    </r>
    <r>
      <rPr>
        <sz val="11"/>
        <rFont val="宋体"/>
        <charset val="134"/>
      </rPr>
      <t>海洋防灾减灾</t>
    </r>
  </si>
  <si>
    <r>
      <rPr>
        <sz val="11"/>
        <rFont val="Times New Roman"/>
        <charset val="134"/>
      </rPr>
      <t xml:space="preserve">        </t>
    </r>
    <r>
      <rPr>
        <sz val="11"/>
        <rFont val="宋体"/>
        <charset val="134"/>
      </rPr>
      <t>海洋卫星</t>
    </r>
  </si>
  <si>
    <r>
      <rPr>
        <sz val="11"/>
        <rFont val="Times New Roman"/>
        <charset val="134"/>
      </rPr>
      <t xml:space="preserve">        </t>
    </r>
    <r>
      <rPr>
        <sz val="11"/>
        <rFont val="宋体"/>
        <charset val="134"/>
      </rPr>
      <t>极地考察</t>
    </r>
  </si>
  <si>
    <r>
      <rPr>
        <sz val="11"/>
        <rFont val="Times New Roman"/>
        <charset val="134"/>
      </rPr>
      <t xml:space="preserve">        </t>
    </r>
    <r>
      <rPr>
        <sz val="11"/>
        <rFont val="宋体"/>
        <charset val="134"/>
      </rPr>
      <t>海洋矿产资源勘探研究</t>
    </r>
  </si>
  <si>
    <r>
      <rPr>
        <sz val="11"/>
        <rFont val="Times New Roman"/>
        <charset val="134"/>
      </rPr>
      <t xml:space="preserve">        </t>
    </r>
    <r>
      <rPr>
        <sz val="11"/>
        <rFont val="宋体"/>
        <charset val="134"/>
      </rPr>
      <t>海港航标维护</t>
    </r>
  </si>
  <si>
    <r>
      <rPr>
        <sz val="11"/>
        <rFont val="Times New Roman"/>
        <charset val="134"/>
      </rPr>
      <t xml:space="preserve">        </t>
    </r>
    <r>
      <rPr>
        <sz val="11"/>
        <rFont val="宋体"/>
        <charset val="134"/>
      </rPr>
      <t>海水淡化</t>
    </r>
  </si>
  <si>
    <r>
      <rPr>
        <sz val="11"/>
        <rFont val="Times New Roman"/>
        <charset val="134"/>
      </rPr>
      <t xml:space="preserve">        </t>
    </r>
    <r>
      <rPr>
        <sz val="11"/>
        <rFont val="宋体"/>
        <charset val="134"/>
      </rPr>
      <t>无居民海岛使用金支出</t>
    </r>
  </si>
  <si>
    <r>
      <rPr>
        <sz val="11"/>
        <rFont val="Times New Roman"/>
        <charset val="134"/>
      </rPr>
      <t xml:space="preserve">        </t>
    </r>
    <r>
      <rPr>
        <sz val="11"/>
        <rFont val="宋体"/>
        <charset val="134"/>
      </rPr>
      <t>海岛和海域保护</t>
    </r>
  </si>
  <si>
    <r>
      <rPr>
        <sz val="11"/>
        <rFont val="Times New Roman"/>
        <charset val="134"/>
      </rPr>
      <t xml:space="preserve">        </t>
    </r>
    <r>
      <rPr>
        <sz val="11"/>
        <rFont val="宋体"/>
        <charset val="134"/>
      </rPr>
      <t>其他海洋管理事务支出</t>
    </r>
  </si>
  <si>
    <r>
      <rPr>
        <sz val="11"/>
        <rFont val="Times New Roman"/>
        <charset val="134"/>
      </rPr>
      <t xml:space="preserve">      </t>
    </r>
    <r>
      <rPr>
        <sz val="11"/>
        <rFont val="宋体"/>
        <charset val="134"/>
      </rPr>
      <t>测绘事务</t>
    </r>
  </si>
  <si>
    <r>
      <rPr>
        <sz val="11"/>
        <rFont val="Times New Roman"/>
        <charset val="134"/>
      </rPr>
      <t xml:space="preserve">        </t>
    </r>
    <r>
      <rPr>
        <sz val="11"/>
        <rFont val="宋体"/>
        <charset val="134"/>
      </rPr>
      <t>基础测绘</t>
    </r>
  </si>
  <si>
    <r>
      <rPr>
        <sz val="11"/>
        <rFont val="Times New Roman"/>
        <charset val="134"/>
      </rPr>
      <t xml:space="preserve">        </t>
    </r>
    <r>
      <rPr>
        <sz val="11"/>
        <rFont val="宋体"/>
        <charset val="134"/>
      </rPr>
      <t>航空摄影</t>
    </r>
  </si>
  <si>
    <r>
      <rPr>
        <sz val="11"/>
        <rFont val="Times New Roman"/>
        <charset val="134"/>
      </rPr>
      <t xml:space="preserve">        </t>
    </r>
    <r>
      <rPr>
        <sz val="11"/>
        <rFont val="宋体"/>
        <charset val="134"/>
      </rPr>
      <t>测绘工程建设</t>
    </r>
  </si>
  <si>
    <r>
      <rPr>
        <sz val="11"/>
        <rFont val="Times New Roman"/>
        <charset val="134"/>
      </rPr>
      <t xml:space="preserve">        </t>
    </r>
    <r>
      <rPr>
        <sz val="11"/>
        <rFont val="宋体"/>
        <charset val="134"/>
      </rPr>
      <t>其他测绘事务支出</t>
    </r>
  </si>
  <si>
    <r>
      <rPr>
        <sz val="11"/>
        <rFont val="Times New Roman"/>
        <charset val="134"/>
      </rPr>
      <t xml:space="preserve">      </t>
    </r>
    <r>
      <rPr>
        <sz val="11"/>
        <rFont val="宋体"/>
        <charset val="134"/>
      </rPr>
      <t>气象事务</t>
    </r>
  </si>
  <si>
    <r>
      <rPr>
        <sz val="11"/>
        <rFont val="Times New Roman"/>
        <charset val="134"/>
      </rPr>
      <t xml:space="preserve">        </t>
    </r>
    <r>
      <rPr>
        <sz val="11"/>
        <rFont val="宋体"/>
        <charset val="134"/>
      </rPr>
      <t>气象事业机构</t>
    </r>
  </si>
  <si>
    <r>
      <rPr>
        <sz val="11"/>
        <rFont val="Times New Roman"/>
        <charset val="134"/>
      </rPr>
      <t xml:space="preserve">        </t>
    </r>
    <r>
      <rPr>
        <sz val="11"/>
        <rFont val="宋体"/>
        <charset val="134"/>
      </rPr>
      <t>气象探测</t>
    </r>
  </si>
  <si>
    <r>
      <rPr>
        <sz val="11"/>
        <rFont val="Times New Roman"/>
        <charset val="134"/>
      </rPr>
      <t xml:space="preserve">        </t>
    </r>
    <r>
      <rPr>
        <sz val="11"/>
        <rFont val="宋体"/>
        <charset val="134"/>
      </rPr>
      <t>气象信息传输及管理</t>
    </r>
  </si>
  <si>
    <r>
      <rPr>
        <sz val="11"/>
        <rFont val="Times New Roman"/>
        <charset val="134"/>
      </rPr>
      <t xml:space="preserve">        </t>
    </r>
    <r>
      <rPr>
        <sz val="11"/>
        <rFont val="宋体"/>
        <charset val="134"/>
      </rPr>
      <t>气象预报预测</t>
    </r>
  </si>
  <si>
    <r>
      <rPr>
        <sz val="11"/>
        <rFont val="Times New Roman"/>
        <charset val="134"/>
      </rPr>
      <t xml:space="preserve">        </t>
    </r>
    <r>
      <rPr>
        <sz val="11"/>
        <rFont val="宋体"/>
        <charset val="134"/>
      </rPr>
      <t>气象服务</t>
    </r>
  </si>
  <si>
    <r>
      <rPr>
        <sz val="11"/>
        <rFont val="Times New Roman"/>
        <charset val="134"/>
      </rPr>
      <t xml:space="preserve">        </t>
    </r>
    <r>
      <rPr>
        <sz val="11"/>
        <rFont val="宋体"/>
        <charset val="134"/>
      </rPr>
      <t>气象装备保障维护</t>
    </r>
  </si>
  <si>
    <r>
      <rPr>
        <sz val="11"/>
        <rFont val="Times New Roman"/>
        <charset val="134"/>
      </rPr>
      <t xml:space="preserve">        </t>
    </r>
    <r>
      <rPr>
        <sz val="11"/>
        <rFont val="宋体"/>
        <charset val="134"/>
      </rPr>
      <t>气象基础设施建设与维修</t>
    </r>
  </si>
  <si>
    <r>
      <rPr>
        <sz val="11"/>
        <rFont val="Times New Roman"/>
        <charset val="134"/>
      </rPr>
      <t xml:space="preserve">        </t>
    </r>
    <r>
      <rPr>
        <sz val="11"/>
        <rFont val="宋体"/>
        <charset val="134"/>
      </rPr>
      <t>气象卫星</t>
    </r>
  </si>
  <si>
    <r>
      <rPr>
        <sz val="11"/>
        <rFont val="Times New Roman"/>
        <charset val="134"/>
      </rPr>
      <t xml:space="preserve">        </t>
    </r>
    <r>
      <rPr>
        <sz val="11"/>
        <rFont val="宋体"/>
        <charset val="134"/>
      </rPr>
      <t>气象法规与标准</t>
    </r>
  </si>
  <si>
    <r>
      <rPr>
        <sz val="11"/>
        <rFont val="Times New Roman"/>
        <charset val="134"/>
      </rPr>
      <t xml:space="preserve">        </t>
    </r>
    <r>
      <rPr>
        <sz val="11"/>
        <rFont val="宋体"/>
        <charset val="134"/>
      </rPr>
      <t>气象资金审计稽查</t>
    </r>
  </si>
  <si>
    <r>
      <rPr>
        <sz val="11"/>
        <rFont val="Times New Roman"/>
        <charset val="134"/>
      </rPr>
      <t xml:space="preserve">        </t>
    </r>
    <r>
      <rPr>
        <sz val="11"/>
        <rFont val="宋体"/>
        <charset val="134"/>
      </rPr>
      <t>其他气象事务支出</t>
    </r>
  </si>
  <si>
    <r>
      <rPr>
        <sz val="11"/>
        <rFont val="Times New Roman"/>
        <charset val="134"/>
      </rPr>
      <t xml:space="preserve">      </t>
    </r>
    <r>
      <rPr>
        <sz val="11"/>
        <rFont val="宋体"/>
        <charset val="134"/>
      </rPr>
      <t>其他</t>
    </r>
    <r>
      <rPr>
        <sz val="11"/>
        <color rgb="FFFF0000"/>
        <rFont val="宋体"/>
        <charset val="134"/>
      </rPr>
      <t>自然资源</t>
    </r>
    <r>
      <rPr>
        <sz val="11"/>
        <rFont val="宋体"/>
        <charset val="134"/>
      </rPr>
      <t>海洋气象等支出</t>
    </r>
  </si>
  <si>
    <r>
      <rPr>
        <sz val="11"/>
        <rFont val="Times New Roman"/>
        <charset val="134"/>
      </rPr>
      <t xml:space="preserve">      </t>
    </r>
    <r>
      <rPr>
        <sz val="11"/>
        <rFont val="宋体"/>
        <charset val="134"/>
      </rPr>
      <t>保障性安居工程支出</t>
    </r>
  </si>
  <si>
    <r>
      <rPr>
        <sz val="11"/>
        <rFont val="Times New Roman"/>
        <charset val="134"/>
      </rPr>
      <t xml:space="preserve">        </t>
    </r>
    <r>
      <rPr>
        <sz val="11"/>
        <rFont val="宋体"/>
        <charset val="134"/>
      </rPr>
      <t>廉租住房</t>
    </r>
  </si>
  <si>
    <r>
      <rPr>
        <sz val="11"/>
        <rFont val="Times New Roman"/>
        <charset val="134"/>
      </rPr>
      <t xml:space="preserve">        </t>
    </r>
    <r>
      <rPr>
        <sz val="11"/>
        <rFont val="宋体"/>
        <charset val="134"/>
      </rPr>
      <t>沉陷区治理</t>
    </r>
  </si>
  <si>
    <r>
      <rPr>
        <sz val="11"/>
        <rFont val="Times New Roman"/>
        <charset val="134"/>
      </rPr>
      <t xml:space="preserve">        </t>
    </r>
    <r>
      <rPr>
        <sz val="11"/>
        <rFont val="宋体"/>
        <charset val="134"/>
      </rPr>
      <t>棚户区改造</t>
    </r>
  </si>
  <si>
    <r>
      <rPr>
        <sz val="11"/>
        <rFont val="Times New Roman"/>
        <charset val="134"/>
      </rPr>
      <t xml:space="preserve">        </t>
    </r>
    <r>
      <rPr>
        <sz val="11"/>
        <rFont val="宋体"/>
        <charset val="134"/>
      </rPr>
      <t>少数民族地区游牧民定居工程</t>
    </r>
  </si>
  <si>
    <r>
      <rPr>
        <sz val="11"/>
        <rFont val="Times New Roman"/>
        <charset val="134"/>
      </rPr>
      <t xml:space="preserve">        </t>
    </r>
    <r>
      <rPr>
        <sz val="11"/>
        <rFont val="宋体"/>
        <charset val="134"/>
      </rPr>
      <t>农村危房改造</t>
    </r>
  </si>
  <si>
    <r>
      <rPr>
        <sz val="11"/>
        <rFont val="Times New Roman"/>
        <charset val="134"/>
      </rPr>
      <t xml:space="preserve">        </t>
    </r>
    <r>
      <rPr>
        <sz val="11"/>
        <rFont val="宋体"/>
        <charset val="134"/>
      </rPr>
      <t>公共租赁住房</t>
    </r>
  </si>
  <si>
    <r>
      <rPr>
        <sz val="11"/>
        <rFont val="Times New Roman"/>
        <charset val="134"/>
      </rPr>
      <t xml:space="preserve">        </t>
    </r>
    <r>
      <rPr>
        <sz val="11"/>
        <rFont val="宋体"/>
        <charset val="134"/>
      </rPr>
      <t>保障性住房租金补贴</t>
    </r>
  </si>
  <si>
    <r>
      <rPr>
        <sz val="11"/>
        <rFont val="Times New Roman"/>
        <charset val="134"/>
      </rPr>
      <t xml:space="preserve">        </t>
    </r>
    <r>
      <rPr>
        <sz val="11"/>
        <rFont val="宋体"/>
        <charset val="134"/>
      </rPr>
      <t>其他保障性安居工程支出</t>
    </r>
  </si>
  <si>
    <r>
      <rPr>
        <sz val="11"/>
        <rFont val="Times New Roman"/>
        <charset val="134"/>
      </rPr>
      <t xml:space="preserve">      </t>
    </r>
    <r>
      <rPr>
        <sz val="11"/>
        <rFont val="宋体"/>
        <charset val="134"/>
      </rPr>
      <t>住房改革支出</t>
    </r>
  </si>
  <si>
    <r>
      <rPr>
        <sz val="11"/>
        <rFont val="Times New Roman"/>
        <charset val="134"/>
      </rPr>
      <t xml:space="preserve">        </t>
    </r>
    <r>
      <rPr>
        <sz val="11"/>
        <rFont val="宋体"/>
        <charset val="134"/>
      </rPr>
      <t>住房公积金</t>
    </r>
  </si>
  <si>
    <r>
      <rPr>
        <sz val="11"/>
        <rFont val="Times New Roman"/>
        <charset val="134"/>
      </rPr>
      <t xml:space="preserve">        </t>
    </r>
    <r>
      <rPr>
        <sz val="11"/>
        <rFont val="宋体"/>
        <charset val="134"/>
      </rPr>
      <t>提租补贴</t>
    </r>
  </si>
  <si>
    <r>
      <rPr>
        <sz val="11"/>
        <rFont val="Times New Roman"/>
        <charset val="134"/>
      </rPr>
      <t xml:space="preserve">        </t>
    </r>
    <r>
      <rPr>
        <sz val="11"/>
        <rFont val="宋体"/>
        <charset val="134"/>
      </rPr>
      <t>购房补贴</t>
    </r>
  </si>
  <si>
    <r>
      <rPr>
        <sz val="11"/>
        <rFont val="Times New Roman"/>
        <charset val="134"/>
      </rPr>
      <t xml:space="preserve">      </t>
    </r>
    <r>
      <rPr>
        <sz val="11"/>
        <rFont val="宋体"/>
        <charset val="134"/>
      </rPr>
      <t>城乡社区住宅</t>
    </r>
  </si>
  <si>
    <r>
      <rPr>
        <sz val="11"/>
        <rFont val="Times New Roman"/>
        <charset val="134"/>
      </rPr>
      <t xml:space="preserve">        </t>
    </r>
    <r>
      <rPr>
        <sz val="11"/>
        <rFont val="宋体"/>
        <charset val="134"/>
      </rPr>
      <t>公有住房建设和维修改造支出</t>
    </r>
  </si>
  <si>
    <r>
      <rPr>
        <sz val="11"/>
        <rFont val="Times New Roman"/>
        <charset val="134"/>
      </rPr>
      <t xml:space="preserve">        </t>
    </r>
    <r>
      <rPr>
        <sz val="11"/>
        <rFont val="宋体"/>
        <charset val="134"/>
      </rPr>
      <t>住房公积金管理</t>
    </r>
  </si>
  <si>
    <r>
      <rPr>
        <sz val="11"/>
        <rFont val="Times New Roman"/>
        <charset val="134"/>
      </rPr>
      <t xml:space="preserve">        </t>
    </r>
    <r>
      <rPr>
        <sz val="11"/>
        <rFont val="宋体"/>
        <charset val="134"/>
      </rPr>
      <t>其他城乡社区住宅支出</t>
    </r>
  </si>
  <si>
    <r>
      <rPr>
        <sz val="11"/>
        <rFont val="Times New Roman"/>
        <charset val="134"/>
      </rPr>
      <t xml:space="preserve">      </t>
    </r>
    <r>
      <rPr>
        <sz val="11"/>
        <rFont val="宋体"/>
        <charset val="134"/>
      </rPr>
      <t>粮油事务</t>
    </r>
  </si>
  <si>
    <r>
      <rPr>
        <sz val="11"/>
        <rFont val="Times New Roman"/>
        <charset val="134"/>
      </rPr>
      <t xml:space="preserve">        </t>
    </r>
    <r>
      <rPr>
        <sz val="11"/>
        <rFont val="宋体"/>
        <charset val="134"/>
      </rPr>
      <t>粮食财务与审计支出</t>
    </r>
  </si>
  <si>
    <r>
      <rPr>
        <sz val="11"/>
        <rFont val="Times New Roman"/>
        <charset val="134"/>
      </rPr>
      <t xml:space="preserve">        </t>
    </r>
    <r>
      <rPr>
        <sz val="11"/>
        <rFont val="宋体"/>
        <charset val="134"/>
      </rPr>
      <t>粮食信息统计</t>
    </r>
  </si>
  <si>
    <r>
      <rPr>
        <sz val="11"/>
        <rFont val="Times New Roman"/>
        <charset val="134"/>
      </rPr>
      <t xml:space="preserve">        </t>
    </r>
    <r>
      <rPr>
        <sz val="11"/>
        <rFont val="宋体"/>
        <charset val="134"/>
      </rPr>
      <t>粮食专项业务活动</t>
    </r>
  </si>
  <si>
    <r>
      <rPr>
        <sz val="11"/>
        <rFont val="Times New Roman"/>
        <charset val="134"/>
      </rPr>
      <t xml:space="preserve">        </t>
    </r>
    <r>
      <rPr>
        <sz val="11"/>
        <rFont val="宋体"/>
        <charset val="134"/>
      </rPr>
      <t>国家粮油差价补贴</t>
    </r>
  </si>
  <si>
    <r>
      <rPr>
        <sz val="11"/>
        <rFont val="Times New Roman"/>
        <charset val="134"/>
      </rPr>
      <t xml:space="preserve">        </t>
    </r>
    <r>
      <rPr>
        <sz val="11"/>
        <rFont val="宋体"/>
        <charset val="134"/>
      </rPr>
      <t>粮食财务挂账利息补贴</t>
    </r>
  </si>
  <si>
    <r>
      <rPr>
        <sz val="11"/>
        <rFont val="Times New Roman"/>
        <charset val="134"/>
      </rPr>
      <t xml:space="preserve">        </t>
    </r>
    <r>
      <rPr>
        <sz val="11"/>
        <rFont val="宋体"/>
        <charset val="134"/>
      </rPr>
      <t>粮食财务挂账消化款</t>
    </r>
  </si>
  <si>
    <r>
      <rPr>
        <sz val="11"/>
        <rFont val="Times New Roman"/>
        <charset val="134"/>
      </rPr>
      <t xml:space="preserve">        </t>
    </r>
    <r>
      <rPr>
        <sz val="11"/>
        <rFont val="宋体"/>
        <charset val="134"/>
      </rPr>
      <t>处理陈化粮补贴</t>
    </r>
  </si>
  <si>
    <r>
      <rPr>
        <sz val="11"/>
        <rFont val="Times New Roman"/>
        <charset val="134"/>
      </rPr>
      <t xml:space="preserve">        </t>
    </r>
    <r>
      <rPr>
        <sz val="11"/>
        <rFont val="宋体"/>
        <charset val="134"/>
      </rPr>
      <t>粮食风险基金</t>
    </r>
  </si>
  <si>
    <r>
      <rPr>
        <sz val="11"/>
        <rFont val="Times New Roman"/>
        <charset val="134"/>
      </rPr>
      <t xml:space="preserve">        </t>
    </r>
    <r>
      <rPr>
        <sz val="11"/>
        <rFont val="宋体"/>
        <charset val="134"/>
      </rPr>
      <t>粮油市场调控专项资金</t>
    </r>
  </si>
  <si>
    <r>
      <rPr>
        <sz val="11"/>
        <rFont val="Times New Roman"/>
        <charset val="134"/>
      </rPr>
      <t xml:space="preserve">        </t>
    </r>
    <r>
      <rPr>
        <sz val="11"/>
        <rFont val="宋体"/>
        <charset val="134"/>
      </rPr>
      <t>其他粮油事务支出</t>
    </r>
  </si>
  <si>
    <r>
      <rPr>
        <sz val="11"/>
        <rFont val="Times New Roman"/>
        <charset val="134"/>
      </rPr>
      <t xml:space="preserve">      </t>
    </r>
    <r>
      <rPr>
        <sz val="11"/>
        <rFont val="宋体"/>
        <charset val="134"/>
      </rPr>
      <t>物资事务</t>
    </r>
  </si>
  <si>
    <r>
      <rPr>
        <sz val="11"/>
        <rFont val="Times New Roman"/>
        <charset val="134"/>
      </rPr>
      <t xml:space="preserve">        </t>
    </r>
    <r>
      <rPr>
        <sz val="11"/>
        <rFont val="宋体"/>
        <charset val="134"/>
      </rPr>
      <t>铁路专用线</t>
    </r>
  </si>
  <si>
    <r>
      <rPr>
        <sz val="11"/>
        <rFont val="Times New Roman"/>
        <charset val="134"/>
      </rPr>
      <t xml:space="preserve">        </t>
    </r>
    <r>
      <rPr>
        <sz val="11"/>
        <rFont val="宋体"/>
        <charset val="134"/>
      </rPr>
      <t>护库武警和民兵支出</t>
    </r>
  </si>
  <si>
    <r>
      <rPr>
        <sz val="11"/>
        <rFont val="Times New Roman"/>
        <charset val="134"/>
      </rPr>
      <t xml:space="preserve">        </t>
    </r>
    <r>
      <rPr>
        <sz val="11"/>
        <rFont val="宋体"/>
        <charset val="134"/>
      </rPr>
      <t>物资保管与保养</t>
    </r>
  </si>
  <si>
    <r>
      <rPr>
        <sz val="11"/>
        <rFont val="Times New Roman"/>
        <charset val="134"/>
      </rPr>
      <t xml:space="preserve">        </t>
    </r>
    <r>
      <rPr>
        <sz val="11"/>
        <rFont val="宋体"/>
        <charset val="134"/>
      </rPr>
      <t>专项贷款利息</t>
    </r>
  </si>
  <si>
    <r>
      <rPr>
        <sz val="11"/>
        <rFont val="Times New Roman"/>
        <charset val="134"/>
      </rPr>
      <t xml:space="preserve">        </t>
    </r>
    <r>
      <rPr>
        <sz val="11"/>
        <rFont val="宋体"/>
        <charset val="134"/>
      </rPr>
      <t>物资转移</t>
    </r>
  </si>
  <si>
    <r>
      <rPr>
        <sz val="11"/>
        <rFont val="Times New Roman"/>
        <charset val="134"/>
      </rPr>
      <t xml:space="preserve">        </t>
    </r>
    <r>
      <rPr>
        <sz val="11"/>
        <rFont val="宋体"/>
        <charset val="134"/>
      </rPr>
      <t>物资轮换</t>
    </r>
  </si>
  <si>
    <r>
      <rPr>
        <sz val="11"/>
        <rFont val="Times New Roman"/>
        <charset val="134"/>
      </rPr>
      <t xml:space="preserve">        </t>
    </r>
    <r>
      <rPr>
        <sz val="11"/>
        <rFont val="宋体"/>
        <charset val="134"/>
      </rPr>
      <t>仓库建设</t>
    </r>
  </si>
  <si>
    <r>
      <rPr>
        <sz val="11"/>
        <rFont val="Times New Roman"/>
        <charset val="134"/>
      </rPr>
      <t xml:space="preserve">        </t>
    </r>
    <r>
      <rPr>
        <sz val="11"/>
        <rFont val="宋体"/>
        <charset val="134"/>
      </rPr>
      <t>仓库安防</t>
    </r>
  </si>
  <si>
    <r>
      <rPr>
        <sz val="11"/>
        <rFont val="Times New Roman"/>
        <charset val="134"/>
      </rPr>
      <t xml:space="preserve">        </t>
    </r>
    <r>
      <rPr>
        <sz val="11"/>
        <rFont val="宋体"/>
        <charset val="134"/>
      </rPr>
      <t>其他物资事务支出</t>
    </r>
  </si>
  <si>
    <r>
      <rPr>
        <sz val="11"/>
        <rFont val="Times New Roman"/>
        <charset val="134"/>
      </rPr>
      <t xml:space="preserve">      </t>
    </r>
    <r>
      <rPr>
        <sz val="11"/>
        <rFont val="宋体"/>
        <charset val="134"/>
      </rPr>
      <t>能源储备</t>
    </r>
  </si>
  <si>
    <r>
      <rPr>
        <sz val="11"/>
        <rFont val="Times New Roman"/>
        <charset val="134"/>
      </rPr>
      <t xml:space="preserve">        </t>
    </r>
    <r>
      <rPr>
        <sz val="11"/>
        <color rgb="FFFF0000"/>
        <rFont val="宋体"/>
        <charset val="134"/>
      </rPr>
      <t>石油储备</t>
    </r>
  </si>
  <si>
    <r>
      <rPr>
        <sz val="11"/>
        <rFont val="Times New Roman"/>
        <charset val="134"/>
      </rPr>
      <t xml:space="preserve">        </t>
    </r>
    <r>
      <rPr>
        <sz val="11"/>
        <rFont val="宋体"/>
        <charset val="134"/>
      </rPr>
      <t>天然铀能源储备</t>
    </r>
  </si>
  <si>
    <r>
      <rPr>
        <sz val="11"/>
        <rFont val="Times New Roman"/>
        <charset val="134"/>
      </rPr>
      <t xml:space="preserve">        </t>
    </r>
    <r>
      <rPr>
        <sz val="11"/>
        <rFont val="宋体"/>
        <charset val="134"/>
      </rPr>
      <t>煤炭储备</t>
    </r>
  </si>
  <si>
    <r>
      <rPr>
        <sz val="11"/>
        <rFont val="Times New Roman"/>
        <charset val="134"/>
      </rPr>
      <t xml:space="preserve">        </t>
    </r>
    <r>
      <rPr>
        <sz val="11"/>
        <rFont val="宋体"/>
        <charset val="134"/>
      </rPr>
      <t>其他能源储备</t>
    </r>
    <r>
      <rPr>
        <sz val="11"/>
        <color rgb="FFFF0000"/>
        <rFont val="宋体"/>
        <charset val="134"/>
      </rPr>
      <t>支出</t>
    </r>
  </si>
  <si>
    <r>
      <rPr>
        <sz val="11"/>
        <rFont val="Times New Roman"/>
        <charset val="134"/>
      </rPr>
      <t xml:space="preserve">      </t>
    </r>
    <r>
      <rPr>
        <sz val="11"/>
        <rFont val="宋体"/>
        <charset val="134"/>
      </rPr>
      <t>粮油储备</t>
    </r>
  </si>
  <si>
    <r>
      <rPr>
        <sz val="11"/>
        <rFont val="Times New Roman"/>
        <charset val="134"/>
      </rPr>
      <t xml:space="preserve">        </t>
    </r>
    <r>
      <rPr>
        <sz val="11"/>
        <rFont val="宋体"/>
        <charset val="134"/>
      </rPr>
      <t>储备粮油补贴</t>
    </r>
  </si>
  <si>
    <r>
      <rPr>
        <sz val="11"/>
        <rFont val="Times New Roman"/>
        <charset val="134"/>
      </rPr>
      <t xml:space="preserve">        </t>
    </r>
    <r>
      <rPr>
        <sz val="11"/>
        <rFont val="宋体"/>
        <charset val="134"/>
      </rPr>
      <t>储备粮油差价补贴</t>
    </r>
  </si>
  <si>
    <r>
      <rPr>
        <sz val="11"/>
        <rFont val="Times New Roman"/>
        <charset val="134"/>
      </rPr>
      <t xml:space="preserve">        </t>
    </r>
    <r>
      <rPr>
        <sz val="11"/>
        <rFont val="宋体"/>
        <charset val="134"/>
      </rPr>
      <t>储备粮（油）库建设</t>
    </r>
  </si>
  <si>
    <r>
      <rPr>
        <sz val="11"/>
        <rFont val="Times New Roman"/>
        <charset val="134"/>
      </rPr>
      <t xml:space="preserve">        </t>
    </r>
    <r>
      <rPr>
        <sz val="11"/>
        <rFont val="宋体"/>
        <charset val="134"/>
      </rPr>
      <t>最低收购价政策支出</t>
    </r>
  </si>
  <si>
    <r>
      <rPr>
        <sz val="11"/>
        <rFont val="Times New Roman"/>
        <charset val="134"/>
      </rPr>
      <t xml:space="preserve">        </t>
    </r>
    <r>
      <rPr>
        <sz val="11"/>
        <rFont val="宋体"/>
        <charset val="134"/>
      </rPr>
      <t>其他粮油储备支出</t>
    </r>
  </si>
  <si>
    <r>
      <rPr>
        <sz val="11"/>
        <rFont val="Times New Roman"/>
        <charset val="134"/>
      </rPr>
      <t xml:space="preserve">      </t>
    </r>
    <r>
      <rPr>
        <sz val="11"/>
        <rFont val="宋体"/>
        <charset val="134"/>
      </rPr>
      <t>重要商品储备</t>
    </r>
  </si>
  <si>
    <r>
      <rPr>
        <sz val="11"/>
        <rFont val="Times New Roman"/>
        <charset val="134"/>
      </rPr>
      <t xml:space="preserve">        </t>
    </r>
    <r>
      <rPr>
        <sz val="11"/>
        <rFont val="宋体"/>
        <charset val="134"/>
      </rPr>
      <t>棉花储备</t>
    </r>
  </si>
  <si>
    <r>
      <rPr>
        <sz val="11"/>
        <rFont val="Times New Roman"/>
        <charset val="134"/>
      </rPr>
      <t xml:space="preserve">        </t>
    </r>
    <r>
      <rPr>
        <sz val="11"/>
        <rFont val="宋体"/>
        <charset val="134"/>
      </rPr>
      <t>食糖储备</t>
    </r>
  </si>
  <si>
    <r>
      <rPr>
        <sz val="11"/>
        <rFont val="Times New Roman"/>
        <charset val="134"/>
      </rPr>
      <t xml:space="preserve">        </t>
    </r>
    <r>
      <rPr>
        <sz val="11"/>
        <rFont val="宋体"/>
        <charset val="134"/>
      </rPr>
      <t>肉类储备</t>
    </r>
  </si>
  <si>
    <r>
      <rPr>
        <sz val="11"/>
        <rFont val="Times New Roman"/>
        <charset val="134"/>
      </rPr>
      <t xml:space="preserve">        </t>
    </r>
    <r>
      <rPr>
        <sz val="11"/>
        <rFont val="宋体"/>
        <charset val="134"/>
      </rPr>
      <t>化肥储备</t>
    </r>
  </si>
  <si>
    <r>
      <rPr>
        <sz val="11"/>
        <rFont val="Times New Roman"/>
        <charset val="134"/>
      </rPr>
      <t xml:space="preserve">        </t>
    </r>
    <r>
      <rPr>
        <sz val="11"/>
        <rFont val="宋体"/>
        <charset val="134"/>
      </rPr>
      <t>农药储备</t>
    </r>
  </si>
  <si>
    <r>
      <rPr>
        <sz val="11"/>
        <rFont val="Times New Roman"/>
        <charset val="134"/>
      </rPr>
      <t xml:space="preserve">        </t>
    </r>
    <r>
      <rPr>
        <sz val="11"/>
        <rFont val="宋体"/>
        <charset val="134"/>
      </rPr>
      <t>边销茶储备</t>
    </r>
  </si>
  <si>
    <r>
      <rPr>
        <sz val="11"/>
        <rFont val="Times New Roman"/>
        <charset val="134"/>
      </rPr>
      <t xml:space="preserve">        </t>
    </r>
    <r>
      <rPr>
        <sz val="11"/>
        <rFont val="宋体"/>
        <charset val="134"/>
      </rPr>
      <t>羊毛储备</t>
    </r>
  </si>
  <si>
    <r>
      <rPr>
        <sz val="11"/>
        <rFont val="Times New Roman"/>
        <charset val="134"/>
      </rPr>
      <t xml:space="preserve">        </t>
    </r>
    <r>
      <rPr>
        <sz val="11"/>
        <rFont val="宋体"/>
        <charset val="134"/>
      </rPr>
      <t>医药储备</t>
    </r>
  </si>
  <si>
    <r>
      <rPr>
        <sz val="11"/>
        <rFont val="Times New Roman"/>
        <charset val="134"/>
      </rPr>
      <t xml:space="preserve">        </t>
    </r>
    <r>
      <rPr>
        <sz val="11"/>
        <rFont val="宋体"/>
        <charset val="134"/>
      </rPr>
      <t>食盐储备</t>
    </r>
  </si>
  <si>
    <r>
      <rPr>
        <sz val="11"/>
        <rFont val="Times New Roman"/>
        <charset val="134"/>
      </rPr>
      <t xml:space="preserve">        </t>
    </r>
    <r>
      <rPr>
        <sz val="11"/>
        <rFont val="宋体"/>
        <charset val="134"/>
      </rPr>
      <t>战略物资储备</t>
    </r>
  </si>
  <si>
    <r>
      <rPr>
        <sz val="11"/>
        <rFont val="Times New Roman"/>
        <charset val="134"/>
      </rPr>
      <t xml:space="preserve">        </t>
    </r>
    <r>
      <rPr>
        <sz val="11"/>
        <rFont val="宋体"/>
        <charset val="134"/>
      </rPr>
      <t>其他重要商品储备支出</t>
    </r>
  </si>
  <si>
    <r>
      <rPr>
        <sz val="11"/>
        <color rgb="FFFF0000"/>
        <rFont val="宋体"/>
        <charset val="134"/>
      </rPr>
      <t>二十一、灾害防治及应急管理支出</t>
    </r>
  </si>
  <si>
    <r>
      <rPr>
        <sz val="11"/>
        <color rgb="FFFF0000"/>
        <rFont val="Times New Roman"/>
        <charset val="134"/>
      </rPr>
      <t xml:space="preserve">     </t>
    </r>
    <r>
      <rPr>
        <sz val="11"/>
        <color rgb="FFFF0000"/>
        <rFont val="宋体"/>
        <charset val="134"/>
      </rPr>
      <t>应急管理事务</t>
    </r>
  </si>
  <si>
    <r>
      <rPr>
        <sz val="11"/>
        <color rgb="FFFF0000"/>
        <rFont val="Times New Roman"/>
        <charset val="134"/>
      </rPr>
      <t xml:space="preserve">       </t>
    </r>
    <r>
      <rPr>
        <sz val="11"/>
        <color rgb="FFFF0000"/>
        <rFont val="宋体"/>
        <charset val="134"/>
      </rPr>
      <t>行政运行</t>
    </r>
  </si>
  <si>
    <r>
      <rPr>
        <sz val="11"/>
        <color rgb="FFFF0000"/>
        <rFont val="Times New Roman"/>
        <charset val="134"/>
      </rPr>
      <t xml:space="preserve">       </t>
    </r>
    <r>
      <rPr>
        <sz val="11"/>
        <color rgb="FFFF0000"/>
        <rFont val="宋体"/>
        <charset val="134"/>
      </rPr>
      <t>一般行政管理事务</t>
    </r>
  </si>
  <si>
    <r>
      <rPr>
        <sz val="11"/>
        <color rgb="FFFF0000"/>
        <rFont val="Times New Roman"/>
        <charset val="134"/>
      </rPr>
      <t xml:space="preserve">       </t>
    </r>
    <r>
      <rPr>
        <sz val="11"/>
        <color rgb="FFFF0000"/>
        <rFont val="宋体"/>
        <charset val="134"/>
      </rPr>
      <t>机关服务</t>
    </r>
  </si>
  <si>
    <r>
      <rPr>
        <sz val="11"/>
        <color rgb="FFFF0000"/>
        <rFont val="Times New Roman"/>
        <charset val="134"/>
      </rPr>
      <t xml:space="preserve">       </t>
    </r>
    <r>
      <rPr>
        <sz val="11"/>
        <color rgb="FFFF0000"/>
        <rFont val="宋体"/>
        <charset val="134"/>
      </rPr>
      <t>灾害风险防治</t>
    </r>
  </si>
  <si>
    <r>
      <rPr>
        <sz val="11"/>
        <color rgb="FFFF0000"/>
        <rFont val="Times New Roman"/>
        <charset val="134"/>
      </rPr>
      <t xml:space="preserve">       </t>
    </r>
    <r>
      <rPr>
        <sz val="11"/>
        <color rgb="FFFF0000"/>
        <rFont val="宋体"/>
        <charset val="134"/>
      </rPr>
      <t>国务院安委会专项</t>
    </r>
  </si>
  <si>
    <r>
      <rPr>
        <sz val="11"/>
        <color rgb="FFFF0000"/>
        <rFont val="Times New Roman"/>
        <charset val="134"/>
      </rPr>
      <t xml:space="preserve">       </t>
    </r>
    <r>
      <rPr>
        <sz val="11"/>
        <color rgb="FFFF0000"/>
        <rFont val="宋体"/>
        <charset val="134"/>
      </rPr>
      <t>安全监管</t>
    </r>
  </si>
  <si>
    <r>
      <rPr>
        <sz val="11"/>
        <color rgb="FFFF0000"/>
        <rFont val="Times New Roman"/>
        <charset val="134"/>
      </rPr>
      <t xml:space="preserve">       </t>
    </r>
    <r>
      <rPr>
        <sz val="11"/>
        <color rgb="FFFF0000"/>
        <rFont val="宋体"/>
        <charset val="134"/>
      </rPr>
      <t>安全生产基础</t>
    </r>
  </si>
  <si>
    <r>
      <rPr>
        <sz val="11"/>
        <color rgb="FFFF0000"/>
        <rFont val="Times New Roman"/>
        <charset val="134"/>
      </rPr>
      <t xml:space="preserve">       </t>
    </r>
    <r>
      <rPr>
        <sz val="11"/>
        <color rgb="FFFF0000"/>
        <rFont val="宋体"/>
        <charset val="134"/>
      </rPr>
      <t>应急救援</t>
    </r>
  </si>
  <si>
    <r>
      <rPr>
        <sz val="11"/>
        <color rgb="FFFF0000"/>
        <rFont val="Times New Roman"/>
        <charset val="134"/>
      </rPr>
      <t xml:space="preserve">       </t>
    </r>
    <r>
      <rPr>
        <sz val="11"/>
        <color rgb="FFFF0000"/>
        <rFont val="宋体"/>
        <charset val="134"/>
      </rPr>
      <t>应急管理</t>
    </r>
  </si>
  <si>
    <r>
      <rPr>
        <sz val="11"/>
        <color rgb="FFFF0000"/>
        <rFont val="Times New Roman"/>
        <charset val="134"/>
      </rPr>
      <t xml:space="preserve">       </t>
    </r>
    <r>
      <rPr>
        <sz val="11"/>
        <color rgb="FFFF0000"/>
        <rFont val="宋体"/>
        <charset val="134"/>
      </rPr>
      <t>事业运行</t>
    </r>
  </si>
  <si>
    <r>
      <rPr>
        <sz val="11"/>
        <color rgb="FFFF0000"/>
        <rFont val="Times New Roman"/>
        <charset val="134"/>
      </rPr>
      <t xml:space="preserve">       </t>
    </r>
    <r>
      <rPr>
        <sz val="11"/>
        <color rgb="FFFF0000"/>
        <rFont val="宋体"/>
        <charset val="134"/>
      </rPr>
      <t>其他应急管理支出</t>
    </r>
  </si>
  <si>
    <r>
      <rPr>
        <sz val="11"/>
        <color rgb="FFFF0000"/>
        <rFont val="Times New Roman"/>
        <charset val="134"/>
      </rPr>
      <t xml:space="preserve">     </t>
    </r>
    <r>
      <rPr>
        <sz val="11"/>
        <color rgb="FFFF0000"/>
        <rFont val="宋体"/>
        <charset val="134"/>
      </rPr>
      <t>消防事务</t>
    </r>
  </si>
  <si>
    <r>
      <rPr>
        <sz val="11"/>
        <color rgb="FFFF0000"/>
        <rFont val="Times New Roman"/>
        <charset val="134"/>
      </rPr>
      <t xml:space="preserve">       </t>
    </r>
    <r>
      <rPr>
        <sz val="11"/>
        <color rgb="FFFF0000"/>
        <rFont val="宋体"/>
        <charset val="134"/>
      </rPr>
      <t>一般行政管理实务</t>
    </r>
  </si>
  <si>
    <r>
      <rPr>
        <sz val="11"/>
        <color rgb="FFFF0000"/>
        <rFont val="Times New Roman"/>
        <charset val="134"/>
      </rPr>
      <t xml:space="preserve">       </t>
    </r>
    <r>
      <rPr>
        <sz val="11"/>
        <color rgb="FFFF0000"/>
        <rFont val="宋体"/>
        <charset val="134"/>
      </rPr>
      <t>消防应急救援</t>
    </r>
  </si>
  <si>
    <r>
      <rPr>
        <sz val="11"/>
        <color rgb="FFFF0000"/>
        <rFont val="Times New Roman"/>
        <charset val="134"/>
      </rPr>
      <t xml:space="preserve">       </t>
    </r>
    <r>
      <rPr>
        <sz val="11"/>
        <color rgb="FFFF0000"/>
        <rFont val="宋体"/>
        <charset val="134"/>
      </rPr>
      <t>其他消防事务支出</t>
    </r>
  </si>
  <si>
    <r>
      <rPr>
        <sz val="11"/>
        <color rgb="FFFF0000"/>
        <rFont val="Times New Roman"/>
        <charset val="134"/>
      </rPr>
      <t xml:space="preserve">     </t>
    </r>
    <r>
      <rPr>
        <sz val="11"/>
        <color rgb="FFFF0000"/>
        <rFont val="宋体"/>
        <charset val="134"/>
      </rPr>
      <t>森林消防事务</t>
    </r>
  </si>
  <si>
    <r>
      <rPr>
        <sz val="11"/>
        <color rgb="FFFF0000"/>
        <rFont val="Times New Roman"/>
        <charset val="134"/>
      </rPr>
      <t xml:space="preserve">       </t>
    </r>
    <r>
      <rPr>
        <sz val="11"/>
        <color rgb="FFFF0000"/>
        <rFont val="宋体"/>
        <charset val="134"/>
      </rPr>
      <t>森林消防应急救援</t>
    </r>
  </si>
  <si>
    <r>
      <rPr>
        <sz val="11"/>
        <color rgb="FFFF0000"/>
        <rFont val="Times New Roman"/>
        <charset val="134"/>
      </rPr>
      <t xml:space="preserve">       </t>
    </r>
    <r>
      <rPr>
        <sz val="11"/>
        <color rgb="FFFF0000"/>
        <rFont val="宋体"/>
        <charset val="134"/>
      </rPr>
      <t>其他森林消防事务支出</t>
    </r>
  </si>
  <si>
    <r>
      <rPr>
        <sz val="11"/>
        <color rgb="FFFF0000"/>
        <rFont val="Times New Roman"/>
        <charset val="134"/>
      </rPr>
      <t xml:space="preserve">     </t>
    </r>
    <r>
      <rPr>
        <sz val="11"/>
        <color rgb="FFFF0000"/>
        <rFont val="宋体"/>
        <charset val="134"/>
      </rPr>
      <t>煤矿安全</t>
    </r>
  </si>
  <si>
    <r>
      <rPr>
        <sz val="11"/>
        <color rgb="FFFF0000"/>
        <rFont val="Times New Roman"/>
        <charset val="134"/>
      </rPr>
      <t xml:space="preserve">       </t>
    </r>
    <r>
      <rPr>
        <sz val="11"/>
        <color rgb="FFFF0000"/>
        <rFont val="宋体"/>
        <charset val="134"/>
      </rPr>
      <t>煤矿安全监察事务</t>
    </r>
  </si>
  <si>
    <r>
      <rPr>
        <sz val="11"/>
        <color rgb="FFFF0000"/>
        <rFont val="Times New Roman"/>
        <charset val="134"/>
      </rPr>
      <t xml:space="preserve">       </t>
    </r>
    <r>
      <rPr>
        <sz val="11"/>
        <color rgb="FFFF0000"/>
        <rFont val="宋体"/>
        <charset val="134"/>
      </rPr>
      <t>煤矿应急救援事务</t>
    </r>
  </si>
  <si>
    <r>
      <rPr>
        <sz val="11"/>
        <color rgb="FFFF0000"/>
        <rFont val="Times New Roman"/>
        <charset val="134"/>
      </rPr>
      <t xml:space="preserve">       </t>
    </r>
    <r>
      <rPr>
        <sz val="11"/>
        <color rgb="FFFF0000"/>
        <rFont val="宋体"/>
        <charset val="134"/>
      </rPr>
      <t>其他煤矿安全支出</t>
    </r>
  </si>
  <si>
    <r>
      <rPr>
        <sz val="11"/>
        <color rgb="FFFF0000"/>
        <rFont val="Times New Roman"/>
        <charset val="134"/>
      </rPr>
      <t xml:space="preserve">     </t>
    </r>
    <r>
      <rPr>
        <sz val="11"/>
        <color rgb="FFFF0000"/>
        <rFont val="宋体"/>
        <charset val="134"/>
      </rPr>
      <t>地震事务</t>
    </r>
  </si>
  <si>
    <r>
      <rPr>
        <sz val="11"/>
        <color rgb="FFFF0000"/>
        <rFont val="Times New Roman"/>
        <charset val="134"/>
      </rPr>
      <t xml:space="preserve">       </t>
    </r>
    <r>
      <rPr>
        <sz val="11"/>
        <color rgb="FFFF0000"/>
        <rFont val="宋体"/>
        <charset val="134"/>
      </rPr>
      <t>地震监测</t>
    </r>
  </si>
  <si>
    <r>
      <rPr>
        <sz val="11"/>
        <color rgb="FFFF0000"/>
        <rFont val="Times New Roman"/>
        <charset val="134"/>
      </rPr>
      <t xml:space="preserve">       </t>
    </r>
    <r>
      <rPr>
        <sz val="11"/>
        <color rgb="FFFF0000"/>
        <rFont val="宋体"/>
        <charset val="134"/>
      </rPr>
      <t>地震预测预报</t>
    </r>
  </si>
  <si>
    <r>
      <rPr>
        <sz val="11"/>
        <color rgb="FFFF0000"/>
        <rFont val="Times New Roman"/>
        <charset val="134"/>
      </rPr>
      <t xml:space="preserve">       </t>
    </r>
    <r>
      <rPr>
        <sz val="11"/>
        <color rgb="FFFF0000"/>
        <rFont val="宋体"/>
        <charset val="134"/>
      </rPr>
      <t>地震灾害预防</t>
    </r>
  </si>
  <si>
    <r>
      <rPr>
        <sz val="11"/>
        <color rgb="FFFF0000"/>
        <rFont val="Times New Roman"/>
        <charset val="134"/>
      </rPr>
      <t xml:space="preserve">       </t>
    </r>
    <r>
      <rPr>
        <sz val="11"/>
        <color rgb="FFFF0000"/>
        <rFont val="宋体"/>
        <charset val="134"/>
      </rPr>
      <t>地震应急救援</t>
    </r>
  </si>
  <si>
    <r>
      <rPr>
        <sz val="11"/>
        <color rgb="FFFF0000"/>
        <rFont val="Times New Roman"/>
        <charset val="134"/>
      </rPr>
      <t xml:space="preserve">       </t>
    </r>
    <r>
      <rPr>
        <sz val="11"/>
        <color rgb="FFFF0000"/>
        <rFont val="宋体"/>
        <charset val="134"/>
      </rPr>
      <t>地震环境探察</t>
    </r>
  </si>
  <si>
    <r>
      <rPr>
        <sz val="11"/>
        <color rgb="FFFF0000"/>
        <rFont val="Times New Roman"/>
        <charset val="134"/>
      </rPr>
      <t xml:space="preserve">       </t>
    </r>
    <r>
      <rPr>
        <sz val="11"/>
        <color rgb="FFFF0000"/>
        <rFont val="宋体"/>
        <charset val="134"/>
      </rPr>
      <t>防震减灾信息管理</t>
    </r>
  </si>
  <si>
    <r>
      <rPr>
        <sz val="11"/>
        <color rgb="FFFF0000"/>
        <rFont val="Times New Roman"/>
        <charset val="134"/>
      </rPr>
      <t xml:space="preserve">       </t>
    </r>
    <r>
      <rPr>
        <sz val="11"/>
        <color rgb="FFFF0000"/>
        <rFont val="宋体"/>
        <charset val="134"/>
      </rPr>
      <t>防震减灾基础管理</t>
    </r>
  </si>
  <si>
    <r>
      <rPr>
        <sz val="11"/>
        <color rgb="FFFF0000"/>
        <rFont val="Times New Roman"/>
        <charset val="134"/>
      </rPr>
      <t xml:space="preserve">       </t>
    </r>
    <r>
      <rPr>
        <sz val="11"/>
        <color rgb="FFFF0000"/>
        <rFont val="宋体"/>
        <charset val="134"/>
      </rPr>
      <t>地震事业机构</t>
    </r>
  </si>
  <si>
    <r>
      <rPr>
        <sz val="11"/>
        <color rgb="FFFF0000"/>
        <rFont val="Times New Roman"/>
        <charset val="134"/>
      </rPr>
      <t xml:space="preserve">       </t>
    </r>
    <r>
      <rPr>
        <sz val="11"/>
        <color rgb="FFFF0000"/>
        <rFont val="宋体"/>
        <charset val="134"/>
      </rPr>
      <t>其他地震事务支出</t>
    </r>
  </si>
  <si>
    <r>
      <rPr>
        <sz val="11"/>
        <color rgb="FFFF0000"/>
        <rFont val="Times New Roman"/>
        <charset val="134"/>
      </rPr>
      <t xml:space="preserve">     </t>
    </r>
    <r>
      <rPr>
        <sz val="11"/>
        <color rgb="FFFF0000"/>
        <rFont val="宋体"/>
        <charset val="134"/>
      </rPr>
      <t>自然灾害防治</t>
    </r>
  </si>
  <si>
    <r>
      <rPr>
        <sz val="11"/>
        <color rgb="FFFF0000"/>
        <rFont val="Times New Roman"/>
        <charset val="134"/>
      </rPr>
      <t xml:space="preserve">       </t>
    </r>
    <r>
      <rPr>
        <sz val="11"/>
        <color rgb="FFFF0000"/>
        <rFont val="宋体"/>
        <charset val="134"/>
      </rPr>
      <t>地质灾害防治</t>
    </r>
  </si>
  <si>
    <r>
      <rPr>
        <sz val="11"/>
        <color rgb="FFFF0000"/>
        <rFont val="Times New Roman"/>
        <charset val="134"/>
      </rPr>
      <t xml:space="preserve">       </t>
    </r>
    <r>
      <rPr>
        <sz val="11"/>
        <color rgb="FFFF0000"/>
        <rFont val="宋体"/>
        <charset val="134"/>
      </rPr>
      <t>森林草原防灾减灾</t>
    </r>
  </si>
  <si>
    <r>
      <rPr>
        <sz val="11"/>
        <color rgb="FFFF0000"/>
        <rFont val="Times New Roman"/>
        <charset val="134"/>
      </rPr>
      <t xml:space="preserve">       </t>
    </r>
    <r>
      <rPr>
        <sz val="11"/>
        <color rgb="FFFF0000"/>
        <rFont val="宋体"/>
        <charset val="134"/>
      </rPr>
      <t>其他自然灾害防治支出</t>
    </r>
  </si>
  <si>
    <r>
      <rPr>
        <sz val="11"/>
        <color rgb="FFFF0000"/>
        <rFont val="Times New Roman"/>
        <charset val="134"/>
      </rPr>
      <t xml:space="preserve">     </t>
    </r>
    <r>
      <rPr>
        <sz val="11"/>
        <color rgb="FFFF0000"/>
        <rFont val="宋体"/>
        <charset val="134"/>
      </rPr>
      <t>自然灾害救灾及恢复重建支出</t>
    </r>
  </si>
  <si>
    <r>
      <rPr>
        <sz val="11"/>
        <color rgb="FFFF0000"/>
        <rFont val="Times New Roman"/>
        <charset val="134"/>
      </rPr>
      <t xml:space="preserve">       </t>
    </r>
    <r>
      <rPr>
        <sz val="11"/>
        <color rgb="FFFF0000"/>
        <rFont val="宋体"/>
        <charset val="134"/>
      </rPr>
      <t>中央自然灾害生活补助</t>
    </r>
  </si>
  <si>
    <r>
      <rPr>
        <sz val="11"/>
        <color rgb="FFFF0000"/>
        <rFont val="Times New Roman"/>
        <charset val="134"/>
      </rPr>
      <t xml:space="preserve">       </t>
    </r>
    <r>
      <rPr>
        <sz val="11"/>
        <color rgb="FFFF0000"/>
        <rFont val="宋体"/>
        <charset val="134"/>
      </rPr>
      <t>地方自然灾害生活补助</t>
    </r>
  </si>
  <si>
    <r>
      <rPr>
        <sz val="11"/>
        <color rgb="FFFF0000"/>
        <rFont val="Times New Roman"/>
        <charset val="134"/>
      </rPr>
      <t xml:space="preserve">       </t>
    </r>
    <r>
      <rPr>
        <sz val="11"/>
        <color rgb="FFFF0000"/>
        <rFont val="宋体"/>
        <charset val="134"/>
      </rPr>
      <t>自然灾害救灾补助</t>
    </r>
  </si>
  <si>
    <r>
      <rPr>
        <sz val="11"/>
        <color rgb="FFFF0000"/>
        <rFont val="Times New Roman"/>
        <charset val="134"/>
      </rPr>
      <t xml:space="preserve">       </t>
    </r>
    <r>
      <rPr>
        <sz val="11"/>
        <color rgb="FFFF0000"/>
        <rFont val="宋体"/>
        <charset val="134"/>
      </rPr>
      <t>自然灾害灾后重建补助</t>
    </r>
  </si>
  <si>
    <r>
      <rPr>
        <sz val="11"/>
        <color rgb="FFFF0000"/>
        <rFont val="Times New Roman"/>
        <charset val="134"/>
      </rPr>
      <t xml:space="preserve">       </t>
    </r>
    <r>
      <rPr>
        <sz val="11"/>
        <color rgb="FFFF0000"/>
        <rFont val="宋体"/>
        <charset val="134"/>
      </rPr>
      <t>其他自然灾害生活救助支出</t>
    </r>
  </si>
  <si>
    <r>
      <rPr>
        <sz val="11"/>
        <color rgb="FFFF0000"/>
        <rFont val="Times New Roman"/>
        <charset val="134"/>
      </rPr>
      <t xml:space="preserve">     </t>
    </r>
    <r>
      <rPr>
        <sz val="11"/>
        <color rgb="FFFF0000"/>
        <rFont val="宋体"/>
        <charset val="134"/>
      </rPr>
      <t>其他灾害防治及应急管理支出</t>
    </r>
  </si>
  <si>
    <r>
      <rPr>
        <sz val="11"/>
        <rFont val="宋体"/>
        <charset val="134"/>
      </rPr>
      <t>二十二、预备费</t>
    </r>
  </si>
  <si>
    <r>
      <rPr>
        <sz val="11"/>
        <rFont val="宋体"/>
        <charset val="134"/>
      </rPr>
      <t>二十三、债务付息支出</t>
    </r>
  </si>
  <si>
    <r>
      <rPr>
        <sz val="11"/>
        <rFont val="Times New Roman"/>
        <charset val="134"/>
      </rPr>
      <t xml:space="preserve">      </t>
    </r>
    <r>
      <rPr>
        <sz val="11"/>
        <rFont val="宋体"/>
        <charset val="134"/>
      </rPr>
      <t>地方政府一般债务付息支出</t>
    </r>
  </si>
  <si>
    <r>
      <rPr>
        <sz val="11"/>
        <rFont val="Times New Roman"/>
        <charset val="134"/>
      </rPr>
      <t xml:space="preserve">        </t>
    </r>
    <r>
      <rPr>
        <sz val="11"/>
        <rFont val="宋体"/>
        <charset val="134"/>
      </rPr>
      <t>地方政府一般债券付息支出</t>
    </r>
  </si>
  <si>
    <r>
      <rPr>
        <sz val="11"/>
        <rFont val="Times New Roman"/>
        <charset val="134"/>
      </rPr>
      <t xml:space="preserve">        </t>
    </r>
    <r>
      <rPr>
        <sz val="11"/>
        <rFont val="宋体"/>
        <charset val="134"/>
      </rPr>
      <t>地方政府向外国政府借款付息支出</t>
    </r>
  </si>
  <si>
    <r>
      <rPr>
        <sz val="11"/>
        <rFont val="Times New Roman"/>
        <charset val="134"/>
      </rPr>
      <t xml:space="preserve">        </t>
    </r>
    <r>
      <rPr>
        <sz val="11"/>
        <rFont val="宋体"/>
        <charset val="134"/>
      </rPr>
      <t>地方政府向国际组织借款付息支出</t>
    </r>
  </si>
  <si>
    <r>
      <rPr>
        <sz val="11"/>
        <rFont val="Times New Roman"/>
        <charset val="134"/>
      </rPr>
      <t xml:space="preserve">        </t>
    </r>
    <r>
      <rPr>
        <sz val="11"/>
        <rFont val="宋体"/>
        <charset val="134"/>
      </rPr>
      <t>地方政府其他一般债务付息支出</t>
    </r>
  </si>
  <si>
    <r>
      <rPr>
        <sz val="11"/>
        <rFont val="宋体"/>
        <charset val="134"/>
      </rPr>
      <t>二十四、债务发行费用支出</t>
    </r>
  </si>
  <si>
    <r>
      <rPr>
        <sz val="11"/>
        <rFont val="Times New Roman"/>
        <charset val="134"/>
      </rPr>
      <t xml:space="preserve">      </t>
    </r>
    <r>
      <rPr>
        <sz val="11"/>
        <rFont val="宋体"/>
        <charset val="134"/>
      </rPr>
      <t>地方政府一般债务发行费用支出</t>
    </r>
  </si>
  <si>
    <r>
      <rPr>
        <sz val="11"/>
        <rFont val="宋体"/>
        <charset val="134"/>
      </rPr>
      <t>二十五、其他支出</t>
    </r>
  </si>
  <si>
    <r>
      <rPr>
        <sz val="11"/>
        <rFont val="Times New Roman"/>
        <charset val="134"/>
      </rPr>
      <t xml:space="preserve">        </t>
    </r>
    <r>
      <rPr>
        <sz val="11"/>
        <rFont val="宋体"/>
        <charset val="134"/>
      </rPr>
      <t>年初预留</t>
    </r>
  </si>
  <si>
    <r>
      <rPr>
        <sz val="11"/>
        <rFont val="Times New Roman"/>
        <charset val="134"/>
      </rPr>
      <t xml:space="preserve">        </t>
    </r>
    <r>
      <rPr>
        <sz val="11"/>
        <rFont val="宋体"/>
        <charset val="134"/>
      </rPr>
      <t>其他支出</t>
    </r>
  </si>
  <si>
    <t>表三</t>
  </si>
  <si>
    <r>
      <rPr>
        <sz val="18"/>
        <rFont val="Times New Roman"/>
        <charset val="134"/>
      </rPr>
      <t>2019</t>
    </r>
    <r>
      <rPr>
        <sz val="18"/>
        <rFont val="方正小标宋_GBK"/>
        <charset val="134"/>
      </rPr>
      <t>年一般公共预算收支平衡表</t>
    </r>
  </si>
  <si>
    <t>单位：万元</t>
  </si>
  <si>
    <r>
      <rPr>
        <sz val="11"/>
        <rFont val="黑体"/>
        <charset val="134"/>
      </rPr>
      <t>收入</t>
    </r>
  </si>
  <si>
    <r>
      <rPr>
        <sz val="11"/>
        <rFont val="黑体"/>
        <charset val="134"/>
      </rPr>
      <t>支出</t>
    </r>
  </si>
  <si>
    <r>
      <rPr>
        <sz val="11"/>
        <rFont val="黑体"/>
        <charset val="134"/>
      </rPr>
      <t>项目</t>
    </r>
  </si>
  <si>
    <r>
      <rPr>
        <sz val="11"/>
        <rFont val="黑体"/>
        <charset val="134"/>
      </rPr>
      <t>上年决算（执行</t>
    </r>
    <r>
      <rPr>
        <sz val="11"/>
        <rFont val="Times New Roman"/>
        <charset val="134"/>
      </rPr>
      <t>)</t>
    </r>
    <r>
      <rPr>
        <sz val="11"/>
        <rFont val="黑体"/>
        <charset val="134"/>
      </rPr>
      <t>数</t>
    </r>
  </si>
  <si>
    <r>
      <rPr>
        <sz val="11"/>
        <rFont val="黑体"/>
        <charset val="134"/>
      </rPr>
      <t>预算数</t>
    </r>
  </si>
  <si>
    <r>
      <rPr>
        <b/>
        <sz val="11"/>
        <rFont val="宋体"/>
        <charset val="134"/>
      </rPr>
      <t>本级收入合计</t>
    </r>
  </si>
  <si>
    <r>
      <rPr>
        <b/>
        <sz val="11"/>
        <rFont val="宋体"/>
        <charset val="134"/>
      </rPr>
      <t>本级支出合计</t>
    </r>
  </si>
  <si>
    <r>
      <rPr>
        <b/>
        <sz val="11"/>
        <rFont val="宋体"/>
        <charset val="134"/>
      </rPr>
      <t>转移性收入</t>
    </r>
  </si>
  <si>
    <r>
      <rPr>
        <b/>
        <sz val="11"/>
        <rFont val="宋体"/>
        <charset val="134"/>
      </rPr>
      <t>转移性支出</t>
    </r>
  </si>
  <si>
    <r>
      <rPr>
        <sz val="11"/>
        <rFont val="Times New Roman"/>
        <charset val="134"/>
      </rPr>
      <t xml:space="preserve">  </t>
    </r>
    <r>
      <rPr>
        <sz val="11"/>
        <rFont val="宋体"/>
        <charset val="134"/>
      </rPr>
      <t>上级补助收入</t>
    </r>
  </si>
  <si>
    <r>
      <rPr>
        <sz val="11"/>
        <rFont val="Times New Roman"/>
        <charset val="134"/>
      </rPr>
      <t xml:space="preserve">  </t>
    </r>
    <r>
      <rPr>
        <sz val="11"/>
        <rFont val="宋体"/>
        <charset val="134"/>
      </rPr>
      <t>上解支出</t>
    </r>
  </si>
  <si>
    <r>
      <rPr>
        <sz val="11"/>
        <rFont val="Times New Roman"/>
        <charset val="134"/>
      </rPr>
      <t xml:space="preserve">    </t>
    </r>
    <r>
      <rPr>
        <sz val="11"/>
        <rFont val="宋体"/>
        <charset val="134"/>
      </rPr>
      <t>返还性收入</t>
    </r>
  </si>
  <si>
    <r>
      <rPr>
        <sz val="11"/>
        <rFont val="Times New Roman"/>
        <charset val="134"/>
      </rPr>
      <t xml:space="preserve">    </t>
    </r>
    <r>
      <rPr>
        <sz val="11"/>
        <rFont val="宋体"/>
        <charset val="134"/>
      </rPr>
      <t>体制上解支出</t>
    </r>
  </si>
  <si>
    <r>
      <rPr>
        <sz val="11"/>
        <rFont val="Times New Roman"/>
        <charset val="134"/>
      </rPr>
      <t xml:space="preserve">      </t>
    </r>
    <r>
      <rPr>
        <sz val="11"/>
        <rFont val="宋体"/>
        <charset val="134"/>
      </rPr>
      <t>所得税基数返还收入</t>
    </r>
    <r>
      <rPr>
        <sz val="11"/>
        <rFont val="Times New Roman"/>
        <charset val="134"/>
      </rPr>
      <t xml:space="preserve"> </t>
    </r>
  </si>
  <si>
    <r>
      <rPr>
        <sz val="11"/>
        <rFont val="Times New Roman"/>
        <charset val="134"/>
      </rPr>
      <t xml:space="preserve">    </t>
    </r>
    <r>
      <rPr>
        <sz val="11"/>
        <rFont val="宋体"/>
        <charset val="134"/>
      </rPr>
      <t>专项上解支出</t>
    </r>
  </si>
  <si>
    <r>
      <rPr>
        <sz val="11"/>
        <rFont val="Times New Roman"/>
        <charset val="134"/>
      </rPr>
      <t xml:space="preserve">      </t>
    </r>
    <r>
      <rPr>
        <sz val="11"/>
        <rFont val="宋体"/>
        <charset val="134"/>
      </rPr>
      <t>成品油税费改革税收返还收入</t>
    </r>
  </si>
  <si>
    <r>
      <rPr>
        <sz val="11"/>
        <rFont val="Times New Roman"/>
        <charset val="134"/>
      </rPr>
      <t xml:space="preserve">      </t>
    </r>
    <r>
      <rPr>
        <sz val="11"/>
        <rFont val="宋体"/>
        <charset val="134"/>
      </rPr>
      <t>增值税税收返还收入</t>
    </r>
  </si>
  <si>
    <r>
      <rPr>
        <sz val="11"/>
        <rFont val="Times New Roman"/>
        <charset val="134"/>
      </rPr>
      <t xml:space="preserve">      </t>
    </r>
    <r>
      <rPr>
        <sz val="11"/>
        <rFont val="宋体"/>
        <charset val="134"/>
      </rPr>
      <t>消费税税收返还收入</t>
    </r>
  </si>
  <si>
    <r>
      <rPr>
        <sz val="11"/>
        <rFont val="Times New Roman"/>
        <charset val="134"/>
      </rPr>
      <t xml:space="preserve">      </t>
    </r>
    <r>
      <rPr>
        <sz val="11"/>
        <rFont val="宋体"/>
        <charset val="134"/>
      </rPr>
      <t>增值税五五分享税收返还收入</t>
    </r>
  </si>
  <si>
    <r>
      <rPr>
        <sz val="11"/>
        <rFont val="Times New Roman"/>
        <charset val="134"/>
      </rPr>
      <t xml:space="preserve">      </t>
    </r>
    <r>
      <rPr>
        <sz val="11"/>
        <rFont val="宋体"/>
        <charset val="134"/>
      </rPr>
      <t>其他返还性收入</t>
    </r>
  </si>
  <si>
    <r>
      <rPr>
        <sz val="11"/>
        <rFont val="Times New Roman"/>
        <charset val="134"/>
      </rPr>
      <t xml:space="preserve">    </t>
    </r>
    <r>
      <rPr>
        <sz val="11"/>
        <rFont val="宋体"/>
        <charset val="134"/>
      </rPr>
      <t>一般性转移支付收入</t>
    </r>
  </si>
  <si>
    <r>
      <rPr>
        <sz val="11"/>
        <rFont val="Times New Roman"/>
        <charset val="134"/>
      </rPr>
      <t xml:space="preserve">      </t>
    </r>
    <r>
      <rPr>
        <sz val="11"/>
        <rFont val="宋体"/>
        <charset val="134"/>
      </rPr>
      <t>体制补助收入</t>
    </r>
  </si>
  <si>
    <r>
      <rPr>
        <sz val="11"/>
        <rFont val="Times New Roman"/>
        <charset val="134"/>
      </rPr>
      <t xml:space="preserve">      </t>
    </r>
    <r>
      <rPr>
        <sz val="11"/>
        <rFont val="宋体"/>
        <charset val="134"/>
      </rPr>
      <t>均衡性转移支付收入</t>
    </r>
  </si>
  <si>
    <r>
      <rPr>
        <sz val="11"/>
        <rFont val="Times New Roman"/>
        <charset val="134"/>
      </rPr>
      <t xml:space="preserve">      </t>
    </r>
    <r>
      <rPr>
        <sz val="11"/>
        <rFont val="宋体"/>
        <charset val="134"/>
      </rPr>
      <t>县级基本财力保障机制奖补资金收入</t>
    </r>
  </si>
  <si>
    <r>
      <rPr>
        <sz val="11"/>
        <rFont val="Times New Roman"/>
        <charset val="134"/>
      </rPr>
      <t xml:space="preserve">      </t>
    </r>
    <r>
      <rPr>
        <sz val="11"/>
        <rFont val="宋体"/>
        <charset val="134"/>
      </rPr>
      <t>结算补助收入</t>
    </r>
  </si>
  <si>
    <r>
      <rPr>
        <sz val="11"/>
        <rFont val="Times New Roman"/>
        <charset val="134"/>
      </rPr>
      <t xml:space="preserve">      </t>
    </r>
    <r>
      <rPr>
        <sz val="11"/>
        <rFont val="宋体"/>
        <charset val="134"/>
      </rPr>
      <t>资源枯竭型城市转移支付补助收入</t>
    </r>
  </si>
  <si>
    <r>
      <rPr>
        <sz val="11"/>
        <rFont val="Times New Roman"/>
        <charset val="134"/>
      </rPr>
      <t xml:space="preserve">      </t>
    </r>
    <r>
      <rPr>
        <sz val="11"/>
        <rFont val="宋体"/>
        <charset val="134"/>
      </rPr>
      <t>企业事业单位划转补助收入</t>
    </r>
  </si>
  <si>
    <r>
      <rPr>
        <sz val="11"/>
        <rFont val="Times New Roman"/>
        <charset val="134"/>
      </rPr>
      <t xml:space="preserve">      </t>
    </r>
    <r>
      <rPr>
        <sz val="11"/>
        <rFont val="宋体"/>
        <charset val="134"/>
      </rPr>
      <t>成品油税费改革转移支付补助收入</t>
    </r>
  </si>
  <si>
    <r>
      <rPr>
        <sz val="11"/>
        <rFont val="Times New Roman"/>
        <charset val="134"/>
      </rPr>
      <t xml:space="preserve">      </t>
    </r>
    <r>
      <rPr>
        <sz val="11"/>
        <rFont val="宋体"/>
        <charset val="134"/>
      </rPr>
      <t>基层公检法司转移支付收入</t>
    </r>
  </si>
  <si>
    <r>
      <rPr>
        <sz val="11"/>
        <rFont val="Times New Roman"/>
        <charset val="134"/>
      </rPr>
      <t xml:space="preserve">      </t>
    </r>
    <r>
      <rPr>
        <sz val="11"/>
        <rFont val="宋体"/>
        <charset val="134"/>
      </rPr>
      <t>城乡义务教育转移支付收入</t>
    </r>
  </si>
  <si>
    <r>
      <rPr>
        <sz val="11"/>
        <rFont val="Times New Roman"/>
        <charset val="134"/>
      </rPr>
      <t xml:space="preserve">      </t>
    </r>
    <r>
      <rPr>
        <sz val="11"/>
        <rFont val="宋体"/>
        <charset val="134"/>
      </rPr>
      <t>基本养老金转移支付收入</t>
    </r>
  </si>
  <si>
    <r>
      <rPr>
        <sz val="11"/>
        <rFont val="Times New Roman"/>
        <charset val="134"/>
      </rPr>
      <t xml:space="preserve">      </t>
    </r>
    <r>
      <rPr>
        <sz val="11"/>
        <rFont val="宋体"/>
        <charset val="134"/>
      </rPr>
      <t>城乡居民</t>
    </r>
    <r>
      <rPr>
        <sz val="11"/>
        <color rgb="FFFF0000"/>
        <rFont val="宋体"/>
        <charset val="134"/>
      </rPr>
      <t>基本</t>
    </r>
    <r>
      <rPr>
        <sz val="11"/>
        <rFont val="宋体"/>
        <charset val="134"/>
      </rPr>
      <t>医疗保险转移支付收入</t>
    </r>
  </si>
  <si>
    <r>
      <rPr>
        <sz val="11"/>
        <rFont val="Times New Roman"/>
        <charset val="134"/>
      </rPr>
      <t xml:space="preserve">      </t>
    </r>
    <r>
      <rPr>
        <sz val="11"/>
        <rFont val="宋体"/>
        <charset val="134"/>
      </rPr>
      <t>农村综合改革转移支付收入</t>
    </r>
  </si>
  <si>
    <r>
      <rPr>
        <sz val="11"/>
        <rFont val="Times New Roman"/>
        <charset val="134"/>
      </rPr>
      <t xml:space="preserve">      </t>
    </r>
    <r>
      <rPr>
        <sz val="11"/>
        <rFont val="宋体"/>
        <charset val="134"/>
      </rPr>
      <t>产粮（油）大县奖励资金收入</t>
    </r>
  </si>
  <si>
    <r>
      <rPr>
        <sz val="11"/>
        <rFont val="Times New Roman"/>
        <charset val="134"/>
      </rPr>
      <t xml:space="preserve">      </t>
    </r>
    <r>
      <rPr>
        <sz val="11"/>
        <rFont val="宋体"/>
        <charset val="134"/>
      </rPr>
      <t>重点生态功能区转移支付收入</t>
    </r>
  </si>
  <si>
    <r>
      <rPr>
        <sz val="11"/>
        <rFont val="Times New Roman"/>
        <charset val="134"/>
      </rPr>
      <t xml:space="preserve">      </t>
    </r>
    <r>
      <rPr>
        <sz val="11"/>
        <rFont val="宋体"/>
        <charset val="134"/>
      </rPr>
      <t>固定数额补助收入</t>
    </r>
  </si>
  <si>
    <r>
      <rPr>
        <sz val="11"/>
        <rFont val="Times New Roman"/>
        <charset val="134"/>
      </rPr>
      <t xml:space="preserve">      </t>
    </r>
    <r>
      <rPr>
        <sz val="11"/>
        <rFont val="宋体"/>
        <charset val="134"/>
      </rPr>
      <t>革命老区转移支付收入</t>
    </r>
  </si>
  <si>
    <r>
      <rPr>
        <sz val="11"/>
        <rFont val="Times New Roman"/>
        <charset val="134"/>
      </rPr>
      <t xml:space="preserve">      </t>
    </r>
    <r>
      <rPr>
        <sz val="11"/>
        <rFont val="宋体"/>
        <charset val="134"/>
      </rPr>
      <t>民族地区转移支付收入</t>
    </r>
  </si>
  <si>
    <r>
      <rPr>
        <sz val="11"/>
        <rFont val="Times New Roman"/>
        <charset val="134"/>
      </rPr>
      <t xml:space="preserve">      </t>
    </r>
    <r>
      <rPr>
        <sz val="11"/>
        <rFont val="宋体"/>
        <charset val="134"/>
      </rPr>
      <t>边</t>
    </r>
    <r>
      <rPr>
        <sz val="11"/>
        <color rgb="FFFF0000"/>
        <rFont val="宋体"/>
        <charset val="134"/>
      </rPr>
      <t>境</t>
    </r>
    <r>
      <rPr>
        <sz val="11"/>
        <rFont val="宋体"/>
        <charset val="134"/>
      </rPr>
      <t>地区转移支付收入</t>
    </r>
  </si>
  <si>
    <r>
      <rPr>
        <sz val="11"/>
        <rFont val="Times New Roman"/>
        <charset val="134"/>
      </rPr>
      <t xml:space="preserve">      </t>
    </r>
    <r>
      <rPr>
        <sz val="11"/>
        <rFont val="宋体"/>
        <charset val="134"/>
      </rPr>
      <t>贫困地区转移支付收入</t>
    </r>
  </si>
  <si>
    <r>
      <rPr>
        <sz val="11"/>
        <color rgb="FFFF0000"/>
        <rFont val="Times New Roman"/>
        <charset val="134"/>
      </rPr>
      <t xml:space="preserve">      </t>
    </r>
    <r>
      <rPr>
        <sz val="11"/>
        <color rgb="FFFF0000"/>
        <rFont val="宋体"/>
        <charset val="134"/>
      </rPr>
      <t>一般公共服务共同财政事权转移支付收入</t>
    </r>
  </si>
  <si>
    <r>
      <rPr>
        <sz val="11"/>
        <color rgb="FFFF0000"/>
        <rFont val="Times New Roman"/>
        <charset val="134"/>
      </rPr>
      <t xml:space="preserve">      </t>
    </r>
    <r>
      <rPr>
        <sz val="11"/>
        <color rgb="FFFF0000"/>
        <rFont val="宋体"/>
        <charset val="134"/>
      </rPr>
      <t>外交共同财政事权转移支付收入</t>
    </r>
  </si>
  <si>
    <r>
      <rPr>
        <sz val="11"/>
        <color rgb="FFFF0000"/>
        <rFont val="Times New Roman"/>
        <charset val="134"/>
      </rPr>
      <t xml:space="preserve">      </t>
    </r>
    <r>
      <rPr>
        <sz val="11"/>
        <color rgb="FFFF0000"/>
        <rFont val="宋体"/>
        <charset val="134"/>
      </rPr>
      <t>国防共同财政事权转移支付收入</t>
    </r>
  </si>
  <si>
    <r>
      <rPr>
        <sz val="11"/>
        <color rgb="FFFF0000"/>
        <rFont val="Times New Roman"/>
        <charset val="134"/>
      </rPr>
      <t xml:space="preserve">      </t>
    </r>
    <r>
      <rPr>
        <sz val="11"/>
        <color rgb="FFFF0000"/>
        <rFont val="宋体"/>
        <charset val="134"/>
      </rPr>
      <t>公共安全共同财政事权转移支付收入</t>
    </r>
  </si>
  <si>
    <r>
      <rPr>
        <sz val="11"/>
        <color rgb="FFFF0000"/>
        <rFont val="Times New Roman"/>
        <charset val="134"/>
      </rPr>
      <t xml:space="preserve">      </t>
    </r>
    <r>
      <rPr>
        <sz val="11"/>
        <color rgb="FFFF0000"/>
        <rFont val="宋体"/>
        <charset val="134"/>
      </rPr>
      <t>教育共同财政事权转移支付收入</t>
    </r>
  </si>
  <si>
    <r>
      <rPr>
        <sz val="11"/>
        <color rgb="FFFF0000"/>
        <rFont val="Times New Roman"/>
        <charset val="134"/>
      </rPr>
      <t xml:space="preserve">      </t>
    </r>
    <r>
      <rPr>
        <sz val="11"/>
        <color rgb="FFFF0000"/>
        <rFont val="宋体"/>
        <charset val="134"/>
      </rPr>
      <t>科学技术共同财政事权转移支付收入</t>
    </r>
  </si>
  <si>
    <r>
      <rPr>
        <sz val="11"/>
        <color rgb="FFFF0000"/>
        <rFont val="Times New Roman"/>
        <charset val="134"/>
      </rPr>
      <t xml:space="preserve">      </t>
    </r>
    <r>
      <rPr>
        <sz val="11"/>
        <color rgb="FFFF0000"/>
        <rFont val="宋体"/>
        <charset val="134"/>
      </rPr>
      <t>文化旅游体育与传媒共同财政事权转移支付收入</t>
    </r>
  </si>
  <si>
    <r>
      <rPr>
        <sz val="11"/>
        <color rgb="FFFF0000"/>
        <rFont val="Times New Roman"/>
        <charset val="134"/>
      </rPr>
      <t xml:space="preserve">      </t>
    </r>
    <r>
      <rPr>
        <sz val="11"/>
        <color rgb="FFFF0000"/>
        <rFont val="宋体"/>
        <charset val="134"/>
      </rPr>
      <t>社会保障和就业共同财政事权转移支付收入</t>
    </r>
  </si>
  <si>
    <r>
      <rPr>
        <sz val="11"/>
        <color rgb="FFFF0000"/>
        <rFont val="Times New Roman"/>
        <charset val="134"/>
      </rPr>
      <t xml:space="preserve">      </t>
    </r>
    <r>
      <rPr>
        <sz val="11"/>
        <color rgb="FFFF0000"/>
        <rFont val="宋体"/>
        <charset val="134"/>
      </rPr>
      <t>卫生健康共同财政事权转移支付收入</t>
    </r>
  </si>
  <si>
    <r>
      <rPr>
        <sz val="11"/>
        <color rgb="FFFF0000"/>
        <rFont val="Times New Roman"/>
        <charset val="134"/>
      </rPr>
      <t xml:space="preserve">      </t>
    </r>
    <r>
      <rPr>
        <sz val="11"/>
        <color rgb="FFFF0000"/>
        <rFont val="宋体"/>
        <charset val="134"/>
      </rPr>
      <t>节能环保共同财政事权转移支付收入</t>
    </r>
  </si>
  <si>
    <r>
      <rPr>
        <sz val="11"/>
        <color rgb="FFFF0000"/>
        <rFont val="Times New Roman"/>
        <charset val="134"/>
      </rPr>
      <t xml:space="preserve">      </t>
    </r>
    <r>
      <rPr>
        <sz val="11"/>
        <color rgb="FFFF0000"/>
        <rFont val="宋体"/>
        <charset val="134"/>
      </rPr>
      <t>城乡社区共同财政事权转移支付收入</t>
    </r>
  </si>
  <si>
    <r>
      <rPr>
        <sz val="11"/>
        <color rgb="FFFF0000"/>
        <rFont val="Times New Roman"/>
        <charset val="134"/>
      </rPr>
      <t xml:space="preserve">      </t>
    </r>
    <r>
      <rPr>
        <sz val="11"/>
        <color rgb="FFFF0000"/>
        <rFont val="宋体"/>
        <charset val="134"/>
      </rPr>
      <t>农林水共同财政事权转移支付收入</t>
    </r>
  </si>
  <si>
    <r>
      <rPr>
        <sz val="11"/>
        <color rgb="FFFF0000"/>
        <rFont val="Times New Roman"/>
        <charset val="134"/>
      </rPr>
      <t xml:space="preserve">      </t>
    </r>
    <r>
      <rPr>
        <sz val="11"/>
        <color rgb="FFFF0000"/>
        <rFont val="宋体"/>
        <charset val="134"/>
      </rPr>
      <t>交通运输共同财政事权转移支付收入</t>
    </r>
  </si>
  <si>
    <r>
      <rPr>
        <sz val="11"/>
        <color rgb="FFFF0000"/>
        <rFont val="Times New Roman"/>
        <charset val="134"/>
      </rPr>
      <t xml:space="preserve">      </t>
    </r>
    <r>
      <rPr>
        <sz val="11"/>
        <color rgb="FFFF0000"/>
        <rFont val="宋体"/>
        <charset val="134"/>
      </rPr>
      <t>资源勘探信息等共同财政事权转移支付收入</t>
    </r>
  </si>
  <si>
    <r>
      <rPr>
        <sz val="11"/>
        <color rgb="FFFF0000"/>
        <rFont val="Times New Roman"/>
        <charset val="134"/>
      </rPr>
      <t xml:space="preserve">      </t>
    </r>
    <r>
      <rPr>
        <sz val="11"/>
        <color rgb="FFFF0000"/>
        <rFont val="宋体"/>
        <charset val="134"/>
      </rPr>
      <t>商业服务业等共同财政事权转移支付收入</t>
    </r>
  </si>
  <si>
    <r>
      <rPr>
        <sz val="11"/>
        <color rgb="FFFF0000"/>
        <rFont val="Times New Roman"/>
        <charset val="134"/>
      </rPr>
      <t xml:space="preserve">      </t>
    </r>
    <r>
      <rPr>
        <sz val="11"/>
        <color rgb="FFFF0000"/>
        <rFont val="宋体"/>
        <charset val="134"/>
      </rPr>
      <t>金融共同财政事权转移支付收入</t>
    </r>
  </si>
  <si>
    <r>
      <rPr>
        <sz val="11"/>
        <color rgb="FFFF0000"/>
        <rFont val="Times New Roman"/>
        <charset val="134"/>
      </rPr>
      <t xml:space="preserve">      </t>
    </r>
    <r>
      <rPr>
        <sz val="11"/>
        <color rgb="FFFF0000"/>
        <rFont val="宋体"/>
        <charset val="134"/>
      </rPr>
      <t>自然资源海洋气象等共同财政事权转移支付收入</t>
    </r>
  </si>
  <si>
    <r>
      <rPr>
        <sz val="11"/>
        <color rgb="FFFF0000"/>
        <rFont val="Times New Roman"/>
        <charset val="134"/>
      </rPr>
      <t xml:space="preserve">      </t>
    </r>
    <r>
      <rPr>
        <sz val="11"/>
        <color rgb="FFFF0000"/>
        <rFont val="宋体"/>
        <charset val="134"/>
      </rPr>
      <t>住房保障共同财政事权转移支付收入</t>
    </r>
  </si>
  <si>
    <r>
      <rPr>
        <sz val="11"/>
        <color rgb="FFFF0000"/>
        <rFont val="Times New Roman"/>
        <charset val="134"/>
      </rPr>
      <t xml:space="preserve">      </t>
    </r>
    <r>
      <rPr>
        <sz val="11"/>
        <color rgb="FFFF0000"/>
        <rFont val="宋体"/>
        <charset val="134"/>
      </rPr>
      <t>粮油物资储备共同财政事权转移支付收入</t>
    </r>
  </si>
  <si>
    <r>
      <rPr>
        <sz val="11"/>
        <color rgb="FFFF0000"/>
        <rFont val="Times New Roman"/>
        <charset val="134"/>
      </rPr>
      <t xml:space="preserve">      </t>
    </r>
    <r>
      <rPr>
        <sz val="11"/>
        <color rgb="FFFF0000"/>
        <rFont val="宋体"/>
        <charset val="134"/>
      </rPr>
      <t>其他共同财政事权转移支付收入</t>
    </r>
  </si>
  <si>
    <r>
      <rPr>
        <sz val="11"/>
        <rFont val="Times New Roman"/>
        <charset val="134"/>
      </rPr>
      <t xml:space="preserve">      </t>
    </r>
    <r>
      <rPr>
        <sz val="11"/>
        <rFont val="宋体"/>
        <charset val="134"/>
      </rPr>
      <t>其他一般性转移支付收入</t>
    </r>
  </si>
  <si>
    <r>
      <rPr>
        <sz val="11"/>
        <rFont val="Times New Roman"/>
        <charset val="134"/>
      </rPr>
      <t xml:space="preserve">    </t>
    </r>
    <r>
      <rPr>
        <sz val="11"/>
        <rFont val="宋体"/>
        <charset val="134"/>
      </rPr>
      <t>专项转移支付收入</t>
    </r>
  </si>
  <si>
    <r>
      <rPr>
        <sz val="11"/>
        <rFont val="Times New Roman"/>
        <charset val="134"/>
      </rPr>
      <t xml:space="preserve">      </t>
    </r>
    <r>
      <rPr>
        <sz val="11"/>
        <rFont val="宋体"/>
        <charset val="134"/>
      </rPr>
      <t>外交</t>
    </r>
  </si>
  <si>
    <r>
      <rPr>
        <sz val="11"/>
        <rFont val="Times New Roman"/>
        <charset val="134"/>
      </rPr>
      <t xml:space="preserve">      </t>
    </r>
    <r>
      <rPr>
        <sz val="11"/>
        <rFont val="宋体"/>
        <charset val="134"/>
      </rPr>
      <t>国防</t>
    </r>
  </si>
  <si>
    <r>
      <rPr>
        <sz val="11"/>
        <rFont val="Times New Roman"/>
        <charset val="134"/>
      </rPr>
      <t xml:space="preserve">      </t>
    </r>
    <r>
      <rPr>
        <sz val="11"/>
        <rFont val="宋体"/>
        <charset val="134"/>
      </rPr>
      <t>公共安全</t>
    </r>
  </si>
  <si>
    <r>
      <rPr>
        <sz val="11"/>
        <rFont val="Times New Roman"/>
        <charset val="134"/>
      </rPr>
      <t xml:space="preserve">      </t>
    </r>
    <r>
      <rPr>
        <sz val="11"/>
        <rFont val="宋体"/>
        <charset val="134"/>
      </rPr>
      <t>科学技术</t>
    </r>
  </si>
  <si>
    <r>
      <rPr>
        <sz val="11"/>
        <rFont val="Times New Roman"/>
        <charset val="134"/>
      </rPr>
      <t xml:space="preserve">      </t>
    </r>
    <r>
      <rPr>
        <sz val="11"/>
        <rFont val="宋体"/>
        <charset val="134"/>
      </rPr>
      <t>文化</t>
    </r>
    <r>
      <rPr>
        <sz val="11"/>
        <color rgb="FFFF0000"/>
        <rFont val="宋体"/>
        <charset val="134"/>
      </rPr>
      <t>旅游</t>
    </r>
    <r>
      <rPr>
        <sz val="11"/>
        <rFont val="宋体"/>
        <charset val="134"/>
      </rPr>
      <t>体育与传媒</t>
    </r>
  </si>
  <si>
    <r>
      <rPr>
        <sz val="11"/>
        <rFont val="Times New Roman"/>
        <charset val="134"/>
      </rPr>
      <t xml:space="preserve">      </t>
    </r>
    <r>
      <rPr>
        <sz val="11"/>
        <rFont val="宋体"/>
        <charset val="134"/>
      </rPr>
      <t>社会保障和就业</t>
    </r>
  </si>
  <si>
    <r>
      <rPr>
        <sz val="11"/>
        <rFont val="Times New Roman"/>
        <charset val="134"/>
      </rPr>
      <t xml:space="preserve">  </t>
    </r>
    <r>
      <rPr>
        <sz val="11"/>
        <color rgb="FFFF0000"/>
        <rFont val="Times New Roman"/>
        <charset val="134"/>
      </rPr>
      <t xml:space="preserve">    </t>
    </r>
    <r>
      <rPr>
        <sz val="11"/>
        <color rgb="FFFF0000"/>
        <rFont val="宋体"/>
        <charset val="134"/>
      </rPr>
      <t>卫生健康</t>
    </r>
  </si>
  <si>
    <r>
      <rPr>
        <sz val="11"/>
        <rFont val="Times New Roman"/>
        <charset val="134"/>
      </rPr>
      <t xml:space="preserve">      </t>
    </r>
    <r>
      <rPr>
        <sz val="11"/>
        <rFont val="宋体"/>
        <charset val="134"/>
      </rPr>
      <t>城乡社区</t>
    </r>
  </si>
  <si>
    <r>
      <rPr>
        <sz val="11"/>
        <rFont val="Times New Roman"/>
        <charset val="134"/>
      </rPr>
      <t xml:space="preserve">      </t>
    </r>
    <r>
      <rPr>
        <sz val="11"/>
        <rFont val="宋体"/>
        <charset val="134"/>
      </rPr>
      <t>农林水</t>
    </r>
  </si>
  <si>
    <r>
      <rPr>
        <sz val="11"/>
        <rFont val="Times New Roman"/>
        <charset val="134"/>
      </rPr>
      <t xml:space="preserve">      </t>
    </r>
    <r>
      <rPr>
        <sz val="11"/>
        <rFont val="宋体"/>
        <charset val="134"/>
      </rPr>
      <t>资源勘探信息等</t>
    </r>
  </si>
  <si>
    <r>
      <rPr>
        <sz val="11"/>
        <rFont val="Times New Roman"/>
        <charset val="134"/>
      </rPr>
      <t xml:space="preserve">      </t>
    </r>
    <r>
      <rPr>
        <sz val="11"/>
        <rFont val="宋体"/>
        <charset val="134"/>
      </rPr>
      <t>商业服务业等</t>
    </r>
  </si>
  <si>
    <r>
      <rPr>
        <sz val="11"/>
        <rFont val="Times New Roman"/>
        <charset val="134"/>
      </rPr>
      <t xml:space="preserve">      </t>
    </r>
    <r>
      <rPr>
        <sz val="11"/>
        <rFont val="宋体"/>
        <charset val="134"/>
      </rPr>
      <t>金融</t>
    </r>
  </si>
  <si>
    <r>
      <rPr>
        <sz val="11"/>
        <rFont val="Times New Roman"/>
        <charset val="134"/>
      </rPr>
      <t xml:space="preserve">      </t>
    </r>
    <r>
      <rPr>
        <sz val="11"/>
        <color rgb="FFFF0000"/>
        <rFont val="宋体"/>
        <charset val="134"/>
      </rPr>
      <t>自然资源</t>
    </r>
    <r>
      <rPr>
        <sz val="11"/>
        <rFont val="宋体"/>
        <charset val="134"/>
      </rPr>
      <t>海洋气象等</t>
    </r>
  </si>
  <si>
    <r>
      <rPr>
        <sz val="11"/>
        <rFont val="Times New Roman"/>
        <charset val="134"/>
      </rPr>
      <t xml:space="preserve">      </t>
    </r>
    <r>
      <rPr>
        <sz val="11"/>
        <rFont val="宋体"/>
        <charset val="134"/>
      </rPr>
      <t>粮油物资储备</t>
    </r>
  </si>
  <si>
    <r>
      <rPr>
        <sz val="11"/>
        <rFont val="Times New Roman"/>
        <charset val="134"/>
      </rPr>
      <t xml:space="preserve">      </t>
    </r>
    <r>
      <rPr>
        <sz val="11"/>
        <rFont val="宋体"/>
        <charset val="134"/>
      </rPr>
      <t>其他收入</t>
    </r>
  </si>
  <si>
    <r>
      <rPr>
        <sz val="11"/>
        <rFont val="Times New Roman"/>
        <charset val="134"/>
      </rPr>
      <t xml:space="preserve">  </t>
    </r>
    <r>
      <rPr>
        <sz val="11"/>
        <rFont val="宋体"/>
        <charset val="134"/>
      </rPr>
      <t>上年结余收入</t>
    </r>
  </si>
  <si>
    <r>
      <rPr>
        <sz val="11"/>
        <rFont val="Times New Roman"/>
        <charset val="134"/>
      </rPr>
      <t xml:space="preserve">  </t>
    </r>
    <r>
      <rPr>
        <sz val="11"/>
        <rFont val="宋体"/>
        <charset val="134"/>
      </rPr>
      <t>调入资金</t>
    </r>
  </si>
  <si>
    <r>
      <rPr>
        <sz val="11"/>
        <rFont val="Times New Roman"/>
        <charset val="134"/>
      </rPr>
      <t xml:space="preserve">  </t>
    </r>
    <r>
      <rPr>
        <sz val="11"/>
        <rFont val="宋体"/>
        <charset val="134"/>
      </rPr>
      <t>调出资金</t>
    </r>
  </si>
  <si>
    <r>
      <rPr>
        <sz val="11"/>
        <rFont val="Times New Roman"/>
        <charset val="134"/>
      </rPr>
      <t xml:space="preserve">    </t>
    </r>
    <r>
      <rPr>
        <sz val="11"/>
        <rFont val="宋体"/>
        <charset val="134"/>
      </rPr>
      <t>从政府性基金预算调入</t>
    </r>
  </si>
  <si>
    <r>
      <rPr>
        <sz val="11"/>
        <rFont val="Times New Roman"/>
        <charset val="134"/>
      </rPr>
      <t xml:space="preserve">  </t>
    </r>
    <r>
      <rPr>
        <sz val="11"/>
        <rFont val="宋体"/>
        <charset val="134"/>
      </rPr>
      <t>年终结余</t>
    </r>
  </si>
  <si>
    <r>
      <rPr>
        <sz val="11"/>
        <rFont val="Times New Roman"/>
        <charset val="134"/>
      </rPr>
      <t xml:space="preserve">    </t>
    </r>
    <r>
      <rPr>
        <sz val="11"/>
        <rFont val="宋体"/>
        <charset val="134"/>
      </rPr>
      <t>从国有资本经营预算调入</t>
    </r>
  </si>
  <si>
    <r>
      <rPr>
        <sz val="11"/>
        <color theme="1"/>
        <rFont val="Times New Roman"/>
        <charset val="134"/>
      </rPr>
      <t xml:space="preserve">  </t>
    </r>
    <r>
      <rPr>
        <sz val="11"/>
        <color theme="1"/>
        <rFont val="宋体"/>
        <charset val="134"/>
      </rPr>
      <t>地方政府一般债务还本支出</t>
    </r>
  </si>
  <si>
    <r>
      <rPr>
        <sz val="11"/>
        <rFont val="Times New Roman"/>
        <charset val="134"/>
      </rPr>
      <t xml:space="preserve">    </t>
    </r>
    <r>
      <rPr>
        <sz val="11"/>
        <rFont val="宋体"/>
        <charset val="134"/>
      </rPr>
      <t>从其他资金调入</t>
    </r>
  </si>
  <si>
    <r>
      <rPr>
        <sz val="11"/>
        <color theme="1"/>
        <rFont val="Times New Roman"/>
        <charset val="134"/>
      </rPr>
      <t xml:space="preserve">  </t>
    </r>
    <r>
      <rPr>
        <sz val="11"/>
        <color theme="1"/>
        <rFont val="宋体"/>
        <charset val="134"/>
      </rPr>
      <t>地方政府一般债务转贷支出</t>
    </r>
  </si>
  <si>
    <r>
      <rPr>
        <sz val="11"/>
        <color theme="1"/>
        <rFont val="Times New Roman"/>
        <charset val="134"/>
      </rPr>
      <t xml:space="preserve">  </t>
    </r>
    <r>
      <rPr>
        <sz val="11"/>
        <color theme="1"/>
        <rFont val="宋体"/>
        <charset val="134"/>
      </rPr>
      <t>地方政府一般债务收入</t>
    </r>
  </si>
  <si>
    <r>
      <rPr>
        <sz val="11"/>
        <rFont val="Times New Roman"/>
        <charset val="134"/>
      </rPr>
      <t xml:space="preserve">  </t>
    </r>
    <r>
      <rPr>
        <sz val="11"/>
        <rFont val="宋体"/>
        <charset val="134"/>
      </rPr>
      <t>援助其他地区支出</t>
    </r>
  </si>
  <si>
    <r>
      <rPr>
        <sz val="11"/>
        <rFont val="Times New Roman"/>
        <charset val="134"/>
      </rPr>
      <t xml:space="preserve">  </t>
    </r>
    <r>
      <rPr>
        <sz val="11"/>
        <rFont val="宋体"/>
        <charset val="134"/>
      </rPr>
      <t>地方政府一般债务转贷收入</t>
    </r>
  </si>
  <si>
    <r>
      <rPr>
        <sz val="11"/>
        <color rgb="FFFF0000"/>
        <rFont val="Times New Roman"/>
        <charset val="134"/>
      </rPr>
      <t xml:space="preserve">  </t>
    </r>
    <r>
      <rPr>
        <sz val="11"/>
        <color rgb="FFFF0000"/>
        <rFont val="宋体"/>
        <charset val="134"/>
      </rPr>
      <t>安排预算稳定调节基金</t>
    </r>
  </si>
  <si>
    <r>
      <rPr>
        <sz val="11"/>
        <rFont val="Times New Roman"/>
        <charset val="134"/>
      </rPr>
      <t xml:space="preserve">  </t>
    </r>
    <r>
      <rPr>
        <sz val="11"/>
        <rFont val="宋体"/>
        <charset val="134"/>
      </rPr>
      <t>接受其他地区援助收入</t>
    </r>
  </si>
  <si>
    <r>
      <rPr>
        <sz val="11"/>
        <color rgb="FFFF0000"/>
        <rFont val="Times New Roman"/>
        <charset val="134"/>
      </rPr>
      <t xml:space="preserve">  </t>
    </r>
    <r>
      <rPr>
        <sz val="11"/>
        <color rgb="FFFF0000"/>
        <rFont val="宋体"/>
        <charset val="134"/>
      </rPr>
      <t>补充预算周转金</t>
    </r>
  </si>
  <si>
    <r>
      <rPr>
        <sz val="11"/>
        <color rgb="FFFF0000"/>
        <rFont val="Times New Roman"/>
        <charset val="134"/>
      </rPr>
      <t xml:space="preserve">  </t>
    </r>
    <r>
      <rPr>
        <sz val="11"/>
        <color rgb="FFFF0000"/>
        <rFont val="宋体"/>
        <charset val="134"/>
      </rPr>
      <t>动用预算稳定调节基金</t>
    </r>
  </si>
  <si>
    <r>
      <rPr>
        <b/>
        <sz val="11"/>
        <rFont val="宋体"/>
        <charset val="134"/>
      </rPr>
      <t>收入总计</t>
    </r>
  </si>
  <si>
    <r>
      <rPr>
        <b/>
        <sz val="11"/>
        <rFont val="宋体"/>
        <charset val="134"/>
      </rPr>
      <t>支出总计</t>
    </r>
  </si>
  <si>
    <r>
      <rPr>
        <sz val="18"/>
        <rFont val="Times New Roman"/>
        <charset val="134"/>
      </rPr>
      <t>2019</t>
    </r>
    <r>
      <rPr>
        <sz val="18"/>
        <rFont val="方正小标宋_GBK"/>
        <charset val="134"/>
      </rPr>
      <t>年一般公共预算支出资金来源情况表</t>
    </r>
  </si>
  <si>
    <r>
      <rPr>
        <sz val="11"/>
        <rFont val="黑体"/>
        <charset val="134"/>
      </rPr>
      <t>合计</t>
    </r>
  </si>
  <si>
    <r>
      <rPr>
        <sz val="11"/>
        <rFont val="黑体"/>
        <charset val="134"/>
      </rPr>
      <t>财力安排</t>
    </r>
  </si>
  <si>
    <r>
      <rPr>
        <sz val="11"/>
        <rFont val="黑体"/>
        <charset val="134"/>
      </rPr>
      <t>专项转移支付收入安排</t>
    </r>
  </si>
  <si>
    <r>
      <rPr>
        <sz val="11"/>
        <rFont val="黑体"/>
        <charset val="134"/>
      </rPr>
      <t>动用上年结余安排</t>
    </r>
  </si>
  <si>
    <r>
      <rPr>
        <sz val="11"/>
        <rFont val="黑体"/>
        <charset val="134"/>
      </rPr>
      <t>调入资金</t>
    </r>
  </si>
  <si>
    <r>
      <rPr>
        <sz val="11"/>
        <rFont val="黑体"/>
        <charset val="134"/>
      </rPr>
      <t>政府债务资金</t>
    </r>
  </si>
  <si>
    <r>
      <rPr>
        <sz val="11"/>
        <rFont val="黑体"/>
        <charset val="134"/>
      </rPr>
      <t>其他资金</t>
    </r>
  </si>
  <si>
    <r>
      <rPr>
        <sz val="11"/>
        <rFont val="黑体"/>
        <charset val="134"/>
      </rPr>
      <t>校验公式</t>
    </r>
  </si>
  <si>
    <r>
      <rPr>
        <sz val="11"/>
        <color rgb="FFFF0000"/>
        <rFont val="Times New Roman"/>
        <charset val="134"/>
      </rPr>
      <t xml:space="preserve">    </t>
    </r>
    <r>
      <rPr>
        <sz val="11"/>
        <color rgb="FFFF0000"/>
        <rFont val="宋体"/>
        <charset val="134"/>
      </rPr>
      <t>民族事务</t>
    </r>
  </si>
  <si>
    <r>
      <rPr>
        <sz val="11"/>
        <rFont val="Times New Roman"/>
        <charset val="134"/>
      </rPr>
      <t xml:space="preserve">   </t>
    </r>
    <r>
      <rPr>
        <sz val="11"/>
        <color rgb="FFFF0000"/>
        <rFont val="Times New Roman"/>
        <charset val="134"/>
      </rPr>
      <t xml:space="preserve"> </t>
    </r>
    <r>
      <rPr>
        <sz val="11"/>
        <color rgb="FFFF0000"/>
        <rFont val="宋体"/>
        <charset val="134"/>
      </rPr>
      <t>港澳台事务</t>
    </r>
  </si>
  <si>
    <r>
      <rPr>
        <sz val="11"/>
        <rFont val="Times New Roman"/>
        <charset val="134"/>
      </rPr>
      <t xml:space="preserve">    </t>
    </r>
    <r>
      <rPr>
        <sz val="11"/>
        <color rgb="FFFF0000"/>
        <rFont val="宋体"/>
        <charset val="134"/>
      </rPr>
      <t>医疗保障管理事务</t>
    </r>
  </si>
  <si>
    <r>
      <rPr>
        <sz val="11"/>
        <color rgb="FFFF0000"/>
        <rFont val="Times New Roman"/>
        <charset val="134"/>
      </rPr>
      <t xml:space="preserve">    </t>
    </r>
    <r>
      <rPr>
        <sz val="11"/>
        <color rgb="FFFF0000"/>
        <rFont val="宋体"/>
        <charset val="134"/>
      </rPr>
      <t>老龄卫生健康事务</t>
    </r>
  </si>
  <si>
    <r>
      <rPr>
        <sz val="11"/>
        <rFont val="Times New Roman"/>
        <charset val="134"/>
      </rPr>
      <t xml:space="preserve">    </t>
    </r>
    <r>
      <rPr>
        <sz val="11"/>
        <rFont val="宋体"/>
        <charset val="134"/>
      </rPr>
      <t>其他</t>
    </r>
    <r>
      <rPr>
        <sz val="11"/>
        <color rgb="FFFF0000"/>
        <rFont val="宋体"/>
        <charset val="134"/>
      </rPr>
      <t>卫生健康</t>
    </r>
    <r>
      <rPr>
        <sz val="11"/>
        <rFont val="宋体"/>
        <charset val="134"/>
      </rPr>
      <t>支出</t>
    </r>
  </si>
  <si>
    <r>
      <rPr>
        <sz val="11"/>
        <rFont val="Times New Roman"/>
        <charset val="134"/>
      </rPr>
      <t xml:space="preserve">      </t>
    </r>
    <r>
      <rPr>
        <sz val="11"/>
        <color rgb="FFFF0000"/>
        <rFont val="宋体"/>
        <charset val="134"/>
      </rPr>
      <t>自然资源</t>
    </r>
    <r>
      <rPr>
        <sz val="11"/>
        <rFont val="宋体"/>
        <charset val="134"/>
      </rPr>
      <t>事务</t>
    </r>
  </si>
  <si>
    <r>
      <rPr>
        <sz val="11"/>
        <color rgb="FFFF0000"/>
        <rFont val="Times New Roman"/>
        <charset val="134"/>
      </rPr>
      <t xml:space="preserve">      </t>
    </r>
    <r>
      <rPr>
        <sz val="11"/>
        <color rgb="FFFF0000"/>
        <rFont val="宋体"/>
        <charset val="134"/>
      </rPr>
      <t>应急管理事务</t>
    </r>
  </si>
  <si>
    <r>
      <rPr>
        <sz val="11"/>
        <color rgb="FFFF0000"/>
        <rFont val="Times New Roman"/>
        <charset val="134"/>
      </rPr>
      <t xml:space="preserve">      </t>
    </r>
    <r>
      <rPr>
        <sz val="11"/>
        <color rgb="FFFF0000"/>
        <rFont val="宋体"/>
        <charset val="134"/>
      </rPr>
      <t>消防事务</t>
    </r>
  </si>
  <si>
    <r>
      <rPr>
        <sz val="11"/>
        <color rgb="FFFF0000"/>
        <rFont val="Times New Roman"/>
        <charset val="134"/>
      </rPr>
      <t xml:space="preserve">      </t>
    </r>
    <r>
      <rPr>
        <sz val="11"/>
        <color rgb="FFFF0000"/>
        <rFont val="宋体"/>
        <charset val="134"/>
      </rPr>
      <t>森林消防事务</t>
    </r>
  </si>
  <si>
    <r>
      <rPr>
        <sz val="11"/>
        <color rgb="FFFF0000"/>
        <rFont val="Times New Roman"/>
        <charset val="134"/>
      </rPr>
      <t xml:space="preserve">      </t>
    </r>
    <r>
      <rPr>
        <sz val="11"/>
        <color rgb="FFFF0000"/>
        <rFont val="宋体"/>
        <charset val="134"/>
      </rPr>
      <t>煤矿安全</t>
    </r>
  </si>
  <si>
    <r>
      <rPr>
        <sz val="11"/>
        <color rgb="FFFF0000"/>
        <rFont val="Times New Roman"/>
        <charset val="134"/>
      </rPr>
      <t xml:space="preserve">      </t>
    </r>
    <r>
      <rPr>
        <sz val="11"/>
        <color rgb="FFFF0000"/>
        <rFont val="宋体"/>
        <charset val="134"/>
      </rPr>
      <t>地震事务</t>
    </r>
  </si>
  <si>
    <r>
      <rPr>
        <sz val="11"/>
        <color rgb="FFFF0000"/>
        <rFont val="Times New Roman"/>
        <charset val="134"/>
      </rPr>
      <t xml:space="preserve">      </t>
    </r>
    <r>
      <rPr>
        <sz val="11"/>
        <color rgb="FFFF0000"/>
        <rFont val="宋体"/>
        <charset val="134"/>
      </rPr>
      <t>自然灾害防治</t>
    </r>
  </si>
  <si>
    <r>
      <rPr>
        <sz val="11"/>
        <color rgb="FFFF0000"/>
        <rFont val="Times New Roman"/>
        <charset val="134"/>
      </rPr>
      <t xml:space="preserve">      </t>
    </r>
    <r>
      <rPr>
        <sz val="11"/>
        <color rgb="FFFF0000"/>
        <rFont val="宋体"/>
        <charset val="134"/>
      </rPr>
      <t>自然灾害救灾及恢复重建支出</t>
    </r>
  </si>
  <si>
    <r>
      <rPr>
        <sz val="11"/>
        <color rgb="FFFF0000"/>
        <rFont val="Times New Roman"/>
        <charset val="134"/>
      </rPr>
      <t xml:space="preserve">      </t>
    </r>
    <r>
      <rPr>
        <sz val="11"/>
        <color rgb="FFFF0000"/>
        <rFont val="宋体"/>
        <charset val="134"/>
      </rPr>
      <t>其他灾害防治及应急管理支出</t>
    </r>
  </si>
  <si>
    <r>
      <rPr>
        <sz val="11"/>
        <rFont val="Times New Roman"/>
        <charset val="134"/>
      </rPr>
      <t xml:space="preserve">      </t>
    </r>
    <r>
      <rPr>
        <sz val="11"/>
        <rFont val="宋体"/>
        <charset val="134"/>
      </rPr>
      <t>年初预留</t>
    </r>
  </si>
  <si>
    <r>
      <rPr>
        <sz val="11"/>
        <rFont val="宋体"/>
        <charset val="134"/>
      </rPr>
      <t>合计</t>
    </r>
  </si>
  <si>
    <r>
      <rPr>
        <sz val="12"/>
        <rFont val="黑体"/>
        <charset val="134"/>
      </rPr>
      <t>表五</t>
    </r>
  </si>
  <si>
    <r>
      <rPr>
        <sz val="18"/>
        <rFont val="Times New Roman"/>
        <charset val="134"/>
      </rPr>
      <t>2019</t>
    </r>
    <r>
      <rPr>
        <sz val="18"/>
        <rFont val="方正小标宋_GBK"/>
        <charset val="134"/>
      </rPr>
      <t>年政府预算支出经济分类情况表</t>
    </r>
  </si>
  <si>
    <r>
      <rPr>
        <sz val="11"/>
        <rFont val="宋体"/>
        <charset val="134"/>
      </rPr>
      <t>单位</t>
    </r>
    <r>
      <rPr>
        <sz val="11"/>
        <rFont val="Times New Roman"/>
        <charset val="134"/>
      </rPr>
      <t>:</t>
    </r>
    <r>
      <rPr>
        <sz val="11"/>
        <rFont val="宋体"/>
        <charset val="134"/>
      </rPr>
      <t>万元</t>
    </r>
  </si>
  <si>
    <r>
      <rPr>
        <sz val="11"/>
        <rFont val="黑体"/>
        <charset val="134"/>
      </rPr>
      <t>总计</t>
    </r>
  </si>
  <si>
    <r>
      <rPr>
        <sz val="11"/>
        <rFont val="黑体"/>
        <charset val="134"/>
      </rPr>
      <t>机关工资福利支出</t>
    </r>
  </si>
  <si>
    <r>
      <rPr>
        <sz val="11"/>
        <rFont val="黑体"/>
        <charset val="134"/>
      </rPr>
      <t>机关商品和服务支出</t>
    </r>
  </si>
  <si>
    <r>
      <rPr>
        <sz val="11"/>
        <rFont val="黑体"/>
        <charset val="134"/>
      </rPr>
      <t>机关资本性支出（一）</t>
    </r>
  </si>
  <si>
    <r>
      <rPr>
        <sz val="11"/>
        <rFont val="黑体"/>
        <charset val="134"/>
      </rPr>
      <t>机关资本性支出（二）</t>
    </r>
  </si>
  <si>
    <r>
      <rPr>
        <sz val="11"/>
        <rFont val="黑体"/>
        <charset val="134"/>
      </rPr>
      <t>对事业单位经常性补助</t>
    </r>
  </si>
  <si>
    <r>
      <rPr>
        <sz val="11"/>
        <rFont val="黑体"/>
        <charset val="134"/>
      </rPr>
      <t>对事业单位资本性补助</t>
    </r>
  </si>
  <si>
    <r>
      <rPr>
        <sz val="11"/>
        <rFont val="黑体"/>
        <charset val="134"/>
      </rPr>
      <t>对企业补助</t>
    </r>
  </si>
  <si>
    <r>
      <rPr>
        <sz val="11"/>
        <rFont val="黑体"/>
        <charset val="134"/>
      </rPr>
      <t>对企业资本性支出</t>
    </r>
  </si>
  <si>
    <r>
      <rPr>
        <sz val="11"/>
        <rFont val="黑体"/>
        <charset val="134"/>
      </rPr>
      <t>对个人和家庭的补助</t>
    </r>
  </si>
  <si>
    <r>
      <rPr>
        <sz val="11"/>
        <rFont val="黑体"/>
        <charset val="134"/>
      </rPr>
      <t>对社会保障基金补助</t>
    </r>
  </si>
  <si>
    <r>
      <rPr>
        <sz val="11"/>
        <rFont val="黑体"/>
        <charset val="134"/>
      </rPr>
      <t>债务利息及费用支出</t>
    </r>
  </si>
  <si>
    <r>
      <rPr>
        <sz val="11"/>
        <rFont val="黑体"/>
        <charset val="134"/>
      </rPr>
      <t>债务还本支出</t>
    </r>
  </si>
  <si>
    <r>
      <rPr>
        <sz val="11"/>
        <rFont val="黑体"/>
        <charset val="134"/>
      </rPr>
      <t>转移性支出</t>
    </r>
  </si>
  <si>
    <r>
      <rPr>
        <sz val="11"/>
        <rFont val="黑体"/>
        <charset val="134"/>
      </rPr>
      <t>预备费及预留</t>
    </r>
  </si>
  <si>
    <r>
      <rPr>
        <sz val="11"/>
        <rFont val="黑体"/>
        <charset val="134"/>
      </rPr>
      <t>其他支出</t>
    </r>
  </si>
  <si>
    <r>
      <rPr>
        <sz val="11"/>
        <rFont val="宋体"/>
        <charset val="134"/>
      </rPr>
      <t>一、一般公共服务支出</t>
    </r>
  </si>
  <si>
    <r>
      <rPr>
        <sz val="11"/>
        <rFont val="宋体"/>
        <charset val="134"/>
      </rPr>
      <t>转移性支出</t>
    </r>
  </si>
  <si>
    <r>
      <rPr>
        <sz val="12"/>
        <rFont val="黑体"/>
        <charset val="134"/>
      </rPr>
      <t>表六之一</t>
    </r>
  </si>
  <si>
    <r>
      <rPr>
        <sz val="18"/>
        <rFont val="Times New Roman"/>
        <charset val="134"/>
      </rPr>
      <t>2019</t>
    </r>
    <r>
      <rPr>
        <sz val="18"/>
        <rFont val="方正小标宋_GBK"/>
        <charset val="134"/>
      </rPr>
      <t>年地市县一般公共预算收支表</t>
    </r>
  </si>
  <si>
    <r>
      <rPr>
        <sz val="11"/>
        <rFont val="黑体"/>
        <charset val="134"/>
      </rPr>
      <t>地</t>
    </r>
    <r>
      <rPr>
        <sz val="11"/>
        <rFont val="Times New Roman"/>
        <charset val="134"/>
      </rPr>
      <t xml:space="preserve">    </t>
    </r>
    <r>
      <rPr>
        <sz val="11"/>
        <rFont val="黑体"/>
        <charset val="134"/>
      </rPr>
      <t>区</t>
    </r>
  </si>
  <si>
    <r>
      <rPr>
        <sz val="11"/>
        <rFont val="黑体"/>
        <charset val="134"/>
      </rPr>
      <t>收</t>
    </r>
    <r>
      <rPr>
        <sz val="11"/>
        <rFont val="Times New Roman"/>
        <charset val="134"/>
      </rPr>
      <t xml:space="preserve">       </t>
    </r>
    <r>
      <rPr>
        <sz val="11"/>
        <rFont val="黑体"/>
        <charset val="134"/>
      </rPr>
      <t>入</t>
    </r>
  </si>
  <si>
    <r>
      <rPr>
        <sz val="11"/>
        <rFont val="黑体"/>
        <charset val="134"/>
      </rPr>
      <t>收入合计</t>
    </r>
  </si>
  <si>
    <r>
      <rPr>
        <sz val="11"/>
        <rFont val="黑体"/>
        <charset val="134"/>
      </rPr>
      <t>税　　　　收　　　　收　　　　入</t>
    </r>
  </si>
  <si>
    <r>
      <rPr>
        <sz val="11"/>
        <rFont val="黑体"/>
        <charset val="134"/>
      </rPr>
      <t>非</t>
    </r>
    <r>
      <rPr>
        <sz val="11"/>
        <rFont val="Times New Roman"/>
        <charset val="134"/>
      </rPr>
      <t xml:space="preserve">  </t>
    </r>
    <r>
      <rPr>
        <sz val="11"/>
        <rFont val="黑体"/>
        <charset val="134"/>
      </rPr>
      <t>税</t>
    </r>
    <r>
      <rPr>
        <sz val="11"/>
        <rFont val="Times New Roman"/>
        <charset val="134"/>
      </rPr>
      <t xml:space="preserve">  </t>
    </r>
    <r>
      <rPr>
        <sz val="11"/>
        <rFont val="黑体"/>
        <charset val="134"/>
      </rPr>
      <t>收</t>
    </r>
    <r>
      <rPr>
        <sz val="11"/>
        <rFont val="Times New Roman"/>
        <charset val="134"/>
      </rPr>
      <t xml:space="preserve">  </t>
    </r>
    <r>
      <rPr>
        <sz val="11"/>
        <rFont val="黑体"/>
        <charset val="134"/>
      </rPr>
      <t>入</t>
    </r>
  </si>
  <si>
    <r>
      <rPr>
        <sz val="11"/>
        <rFont val="黑体"/>
        <charset val="134"/>
      </rPr>
      <t>小计</t>
    </r>
  </si>
  <si>
    <r>
      <rPr>
        <sz val="11"/>
        <rFont val="黑体"/>
        <charset val="134"/>
      </rPr>
      <t>增值税</t>
    </r>
  </si>
  <si>
    <r>
      <rPr>
        <sz val="11"/>
        <rFont val="黑体"/>
        <charset val="134"/>
      </rPr>
      <t>企业
所得税</t>
    </r>
  </si>
  <si>
    <r>
      <rPr>
        <sz val="11"/>
        <rFont val="黑体"/>
        <charset val="134"/>
      </rPr>
      <t>企业
所得税退税</t>
    </r>
  </si>
  <si>
    <r>
      <rPr>
        <sz val="11"/>
        <rFont val="黑体"/>
        <charset val="134"/>
      </rPr>
      <t>个人
所得税</t>
    </r>
  </si>
  <si>
    <r>
      <rPr>
        <sz val="11"/>
        <rFont val="黑体"/>
        <charset val="134"/>
      </rPr>
      <t>资源税</t>
    </r>
  </si>
  <si>
    <r>
      <rPr>
        <sz val="11"/>
        <rFont val="黑体"/>
        <charset val="134"/>
      </rPr>
      <t>城市维护
建设税</t>
    </r>
  </si>
  <si>
    <r>
      <rPr>
        <sz val="11"/>
        <rFont val="黑体"/>
        <charset val="134"/>
      </rPr>
      <t>房产税</t>
    </r>
  </si>
  <si>
    <r>
      <rPr>
        <sz val="11"/>
        <rFont val="黑体"/>
        <charset val="134"/>
      </rPr>
      <t>印花税</t>
    </r>
  </si>
  <si>
    <r>
      <rPr>
        <sz val="11"/>
        <rFont val="黑体"/>
        <charset val="134"/>
      </rPr>
      <t>城镇土地使用税</t>
    </r>
  </si>
  <si>
    <r>
      <rPr>
        <sz val="11"/>
        <rFont val="黑体"/>
        <charset val="134"/>
      </rPr>
      <t>土地增值税</t>
    </r>
  </si>
  <si>
    <r>
      <rPr>
        <sz val="11"/>
        <rFont val="黑体"/>
        <charset val="134"/>
      </rPr>
      <t>车船税</t>
    </r>
  </si>
  <si>
    <r>
      <rPr>
        <sz val="11"/>
        <rFont val="黑体"/>
        <charset val="134"/>
      </rPr>
      <t>耕地
占用税</t>
    </r>
  </si>
  <si>
    <r>
      <rPr>
        <sz val="11"/>
        <rFont val="黑体"/>
        <charset val="134"/>
      </rPr>
      <t>契税</t>
    </r>
  </si>
  <si>
    <r>
      <rPr>
        <sz val="11"/>
        <rFont val="黑体"/>
        <charset val="134"/>
      </rPr>
      <t>烟叶税</t>
    </r>
  </si>
  <si>
    <r>
      <rPr>
        <sz val="11"/>
        <color rgb="FFFF0000"/>
        <rFont val="黑体"/>
        <charset val="134"/>
      </rPr>
      <t>环境保护税</t>
    </r>
  </si>
  <si>
    <r>
      <rPr>
        <sz val="11"/>
        <rFont val="黑体"/>
        <charset val="134"/>
      </rPr>
      <t>其他各项税收收入</t>
    </r>
  </si>
  <si>
    <r>
      <rPr>
        <sz val="11"/>
        <rFont val="黑体"/>
        <charset val="134"/>
      </rPr>
      <t>专项
收入</t>
    </r>
  </si>
  <si>
    <r>
      <rPr>
        <sz val="11"/>
        <rFont val="黑体"/>
        <charset val="134"/>
      </rPr>
      <t>行政事
业性收
费收入</t>
    </r>
  </si>
  <si>
    <r>
      <rPr>
        <sz val="11"/>
        <rFont val="黑体"/>
        <charset val="134"/>
      </rPr>
      <t>罚没
收入</t>
    </r>
  </si>
  <si>
    <r>
      <rPr>
        <sz val="11"/>
        <rFont val="黑体"/>
        <charset val="134"/>
      </rPr>
      <t>国有资本经营收入</t>
    </r>
  </si>
  <si>
    <r>
      <rPr>
        <sz val="11"/>
        <rFont val="黑体"/>
        <charset val="134"/>
      </rPr>
      <t>国有资源
（资产）有偿使用收入</t>
    </r>
  </si>
  <si>
    <r>
      <rPr>
        <sz val="11"/>
        <rFont val="黑体"/>
        <charset val="134"/>
      </rPr>
      <t>捐赠
收入</t>
    </r>
  </si>
  <si>
    <r>
      <rPr>
        <sz val="11"/>
        <rFont val="黑体"/>
        <charset val="134"/>
      </rPr>
      <t>政府住房基金收入</t>
    </r>
  </si>
  <si>
    <r>
      <rPr>
        <sz val="11"/>
        <rFont val="黑体"/>
        <charset val="134"/>
      </rPr>
      <t>其他
收入</t>
    </r>
  </si>
  <si>
    <r>
      <rPr>
        <sz val="9"/>
        <rFont val="Times New Roman"/>
        <charset val="134"/>
      </rPr>
      <t>**</t>
    </r>
    <r>
      <rPr>
        <sz val="9"/>
        <rFont val="宋体"/>
        <charset val="134"/>
      </rPr>
      <t>市合计</t>
    </r>
  </si>
  <si>
    <r>
      <rPr>
        <sz val="9"/>
        <color rgb="FFFF0000"/>
        <rFont val="Times New Roman"/>
        <charset val="134"/>
      </rPr>
      <t>**</t>
    </r>
    <r>
      <rPr>
        <sz val="9"/>
        <color rgb="FFFF0000"/>
        <rFont val="宋体"/>
        <charset val="134"/>
      </rPr>
      <t>市本级（公式以市本级为例）</t>
    </r>
  </si>
  <si>
    <r>
      <rPr>
        <sz val="9"/>
        <rFont val="Times New Roman"/>
        <charset val="134"/>
      </rPr>
      <t>**</t>
    </r>
    <r>
      <rPr>
        <sz val="9"/>
        <rFont val="宋体"/>
        <charset val="134"/>
      </rPr>
      <t>市区县级合计</t>
    </r>
  </si>
  <si>
    <r>
      <rPr>
        <sz val="9"/>
        <rFont val="Times New Roman"/>
        <charset val="134"/>
      </rPr>
      <t>A</t>
    </r>
    <r>
      <rPr>
        <sz val="9"/>
        <rFont val="宋体"/>
        <charset val="134"/>
      </rPr>
      <t>区</t>
    </r>
  </si>
  <si>
    <r>
      <rPr>
        <sz val="9"/>
        <rFont val="Times New Roman"/>
        <charset val="134"/>
      </rPr>
      <t>B</t>
    </r>
    <r>
      <rPr>
        <sz val="9"/>
        <rFont val="宋体"/>
        <charset val="134"/>
      </rPr>
      <t>市</t>
    </r>
  </si>
  <si>
    <r>
      <rPr>
        <sz val="9"/>
        <rFont val="Times New Roman"/>
        <charset val="134"/>
      </rPr>
      <t>C</t>
    </r>
    <r>
      <rPr>
        <sz val="9"/>
        <rFont val="宋体"/>
        <charset val="134"/>
      </rPr>
      <t>县</t>
    </r>
  </si>
  <si>
    <t>……</t>
  </si>
  <si>
    <r>
      <rPr>
        <sz val="12"/>
        <rFont val="黑体"/>
        <charset val="134"/>
      </rPr>
      <t>表六之二</t>
    </r>
  </si>
  <si>
    <r>
      <rPr>
        <sz val="18"/>
        <rFont val="Times New Roman"/>
        <charset val="134"/>
      </rPr>
      <t>2016</t>
    </r>
    <r>
      <rPr>
        <sz val="18"/>
        <rFont val="方正小标宋_GBK"/>
        <charset val="134"/>
      </rPr>
      <t>年分地市县公共财政收支预算表</t>
    </r>
  </si>
  <si>
    <r>
      <rPr>
        <sz val="11"/>
        <rFont val="黑体"/>
        <charset val="134"/>
      </rPr>
      <t>单位：万元</t>
    </r>
  </si>
  <si>
    <r>
      <rPr>
        <sz val="11"/>
        <rFont val="黑体"/>
        <charset val="134"/>
      </rPr>
      <t>支</t>
    </r>
    <r>
      <rPr>
        <sz val="11"/>
        <rFont val="Times New Roman"/>
        <charset val="134"/>
      </rPr>
      <t xml:space="preserve">            </t>
    </r>
    <r>
      <rPr>
        <sz val="11"/>
        <rFont val="黑体"/>
        <charset val="134"/>
      </rPr>
      <t>出</t>
    </r>
  </si>
  <si>
    <r>
      <rPr>
        <sz val="11"/>
        <rFont val="黑体"/>
        <charset val="134"/>
      </rPr>
      <t>支出
合计</t>
    </r>
  </si>
  <si>
    <r>
      <rPr>
        <sz val="11"/>
        <rFont val="黑体"/>
        <charset val="134"/>
      </rPr>
      <t>一般公共服务</t>
    </r>
  </si>
  <si>
    <r>
      <rPr>
        <sz val="11"/>
        <rFont val="黑体"/>
        <charset val="134"/>
      </rPr>
      <t>外交</t>
    </r>
  </si>
  <si>
    <r>
      <rPr>
        <sz val="11"/>
        <rFont val="黑体"/>
        <charset val="134"/>
      </rPr>
      <t>国防</t>
    </r>
  </si>
  <si>
    <r>
      <rPr>
        <sz val="11"/>
        <rFont val="黑体"/>
        <charset val="134"/>
      </rPr>
      <t>公共
安全</t>
    </r>
  </si>
  <si>
    <r>
      <rPr>
        <sz val="11"/>
        <rFont val="黑体"/>
        <charset val="134"/>
      </rPr>
      <t>教育</t>
    </r>
  </si>
  <si>
    <r>
      <rPr>
        <sz val="11"/>
        <rFont val="黑体"/>
        <charset val="134"/>
      </rPr>
      <t>科学
技术</t>
    </r>
  </si>
  <si>
    <r>
      <rPr>
        <sz val="11"/>
        <rFont val="黑体"/>
        <charset val="134"/>
      </rPr>
      <t>文化</t>
    </r>
    <r>
      <rPr>
        <sz val="11"/>
        <color rgb="FFFF0000"/>
        <rFont val="黑体"/>
        <charset val="134"/>
      </rPr>
      <t>旅游</t>
    </r>
    <r>
      <rPr>
        <sz val="11"/>
        <rFont val="黑体"/>
        <charset val="134"/>
      </rPr>
      <t>体育与传媒</t>
    </r>
  </si>
  <si>
    <r>
      <rPr>
        <sz val="11"/>
        <rFont val="黑体"/>
        <charset val="134"/>
      </rPr>
      <t>社会保障和就业</t>
    </r>
  </si>
  <si>
    <r>
      <rPr>
        <sz val="11"/>
        <color rgb="FFFF0000"/>
        <rFont val="黑体"/>
        <charset val="134"/>
      </rPr>
      <t>卫生健康</t>
    </r>
  </si>
  <si>
    <r>
      <rPr>
        <sz val="11"/>
        <rFont val="黑体"/>
        <charset val="134"/>
      </rPr>
      <t>节能环保</t>
    </r>
  </si>
  <si>
    <r>
      <rPr>
        <sz val="11"/>
        <rFont val="黑体"/>
        <charset val="134"/>
      </rPr>
      <t>城乡社区</t>
    </r>
  </si>
  <si>
    <r>
      <rPr>
        <sz val="11"/>
        <rFont val="黑体"/>
        <charset val="134"/>
      </rPr>
      <t>农林水</t>
    </r>
  </si>
  <si>
    <r>
      <rPr>
        <sz val="11"/>
        <rFont val="黑体"/>
        <charset val="134"/>
      </rPr>
      <t>交通
运输</t>
    </r>
  </si>
  <si>
    <r>
      <rPr>
        <sz val="11"/>
        <rFont val="黑体"/>
        <charset val="134"/>
      </rPr>
      <t>资源勘探信息等</t>
    </r>
  </si>
  <si>
    <r>
      <rPr>
        <sz val="11"/>
        <rFont val="黑体"/>
        <charset val="134"/>
      </rPr>
      <t>商业服务业等</t>
    </r>
  </si>
  <si>
    <r>
      <rPr>
        <sz val="11"/>
        <rFont val="黑体"/>
        <charset val="134"/>
      </rPr>
      <t>金融</t>
    </r>
  </si>
  <si>
    <r>
      <rPr>
        <sz val="11"/>
        <rFont val="黑体"/>
        <charset val="134"/>
      </rPr>
      <t>援助其他地区支出</t>
    </r>
  </si>
  <si>
    <r>
      <rPr>
        <sz val="11"/>
        <color rgb="FFFF0000"/>
        <rFont val="黑体"/>
        <charset val="134"/>
      </rPr>
      <t>自然资源</t>
    </r>
    <r>
      <rPr>
        <sz val="11"/>
        <rFont val="黑体"/>
        <charset val="134"/>
      </rPr>
      <t>海洋气象等</t>
    </r>
  </si>
  <si>
    <r>
      <rPr>
        <sz val="11"/>
        <rFont val="黑体"/>
        <charset val="134"/>
      </rPr>
      <t>住房保障支出</t>
    </r>
  </si>
  <si>
    <r>
      <rPr>
        <sz val="11"/>
        <rFont val="黑体"/>
        <charset val="134"/>
      </rPr>
      <t>粮油物资储备</t>
    </r>
  </si>
  <si>
    <r>
      <rPr>
        <sz val="11"/>
        <color rgb="FFFF0000"/>
        <rFont val="黑体"/>
        <charset val="134"/>
      </rPr>
      <t>灾害防治及应急管理</t>
    </r>
  </si>
  <si>
    <r>
      <rPr>
        <sz val="11"/>
        <rFont val="黑体"/>
        <charset val="134"/>
      </rPr>
      <t>债务付息支出</t>
    </r>
  </si>
  <si>
    <r>
      <rPr>
        <sz val="11"/>
        <rFont val="黑体"/>
        <charset val="134"/>
      </rPr>
      <t>债务发行费用支出</t>
    </r>
  </si>
  <si>
    <r>
      <rPr>
        <sz val="11"/>
        <rFont val="黑体"/>
        <charset val="134"/>
      </rPr>
      <t>其他
支出</t>
    </r>
  </si>
  <si>
    <r>
      <rPr>
        <sz val="11"/>
        <rFont val="黑体"/>
        <charset val="134"/>
      </rPr>
      <t>二、外交</t>
    </r>
  </si>
  <si>
    <r>
      <rPr>
        <sz val="11"/>
        <rFont val="黑体"/>
        <charset val="134"/>
      </rPr>
      <t>三、国防</t>
    </r>
  </si>
  <si>
    <r>
      <rPr>
        <sz val="11"/>
        <rFont val="黑体"/>
        <charset val="134"/>
      </rPr>
      <t>五、教育</t>
    </r>
  </si>
  <si>
    <r>
      <rPr>
        <sz val="11"/>
        <rFont val="黑体"/>
        <charset val="134"/>
      </rPr>
      <t>六、科学技术</t>
    </r>
  </si>
  <si>
    <r>
      <rPr>
        <sz val="11"/>
        <rFont val="黑体"/>
        <charset val="134"/>
      </rPr>
      <t>七、文化体育与传媒</t>
    </r>
  </si>
  <si>
    <r>
      <rPr>
        <sz val="11"/>
        <rFont val="黑体"/>
        <charset val="134"/>
      </rPr>
      <t>八、社会保障和就业</t>
    </r>
  </si>
  <si>
    <r>
      <rPr>
        <sz val="11"/>
        <color rgb="FFFF0000"/>
        <rFont val="黑体"/>
        <charset val="134"/>
      </rPr>
      <t>九、医疗卫生</t>
    </r>
  </si>
  <si>
    <r>
      <rPr>
        <sz val="11"/>
        <rFont val="黑体"/>
        <charset val="134"/>
      </rPr>
      <t>十、环境保护</t>
    </r>
  </si>
  <si>
    <r>
      <rPr>
        <sz val="11"/>
        <rFont val="黑体"/>
        <charset val="134"/>
      </rPr>
      <t>十一、城乡社区事务</t>
    </r>
  </si>
  <si>
    <r>
      <rPr>
        <sz val="11"/>
        <rFont val="黑体"/>
        <charset val="134"/>
      </rPr>
      <t>十二、农林水事务</t>
    </r>
  </si>
  <si>
    <r>
      <rPr>
        <sz val="11"/>
        <rFont val="黑体"/>
        <charset val="134"/>
      </rPr>
      <t>十三、交通运输</t>
    </r>
  </si>
  <si>
    <r>
      <rPr>
        <sz val="11"/>
        <rFont val="黑体"/>
        <charset val="134"/>
      </rPr>
      <t>十四、资源勘探电力信息等事务</t>
    </r>
  </si>
  <si>
    <r>
      <rPr>
        <sz val="11"/>
        <rFont val="黑体"/>
        <charset val="134"/>
      </rPr>
      <t>十五、商业服务业等事务</t>
    </r>
  </si>
  <si>
    <r>
      <rPr>
        <sz val="11"/>
        <rFont val="黑体"/>
        <charset val="134"/>
      </rPr>
      <t>十六、金融监管等事务支出</t>
    </r>
  </si>
  <si>
    <r>
      <rPr>
        <sz val="11"/>
        <rFont val="黑体"/>
        <charset val="134"/>
      </rPr>
      <t>十八、国土资源气象等事务</t>
    </r>
  </si>
  <si>
    <r>
      <rPr>
        <sz val="11"/>
        <rFont val="黑体"/>
        <charset val="134"/>
      </rPr>
      <t>二十、粮油物资储备管理事务</t>
    </r>
  </si>
  <si>
    <r>
      <rPr>
        <sz val="11"/>
        <rFont val="黑体"/>
        <charset val="134"/>
      </rPr>
      <t>二十一、国债还本付息支出</t>
    </r>
  </si>
  <si>
    <r>
      <rPr>
        <sz val="11"/>
        <rFont val="黑体"/>
        <charset val="134"/>
      </rPr>
      <t>二十二、其他支出</t>
    </r>
  </si>
  <si>
    <t>永州市县级合计</t>
  </si>
  <si>
    <t>表七之一</t>
  </si>
  <si>
    <r>
      <rPr>
        <sz val="18"/>
        <rFont val="Times New Roman"/>
        <charset val="134"/>
      </rPr>
      <t>2019</t>
    </r>
    <r>
      <rPr>
        <sz val="18"/>
        <rFont val="方正小标宋_GBK"/>
        <charset val="134"/>
      </rPr>
      <t>年省对下一般公共预算转移支付预算表</t>
    </r>
  </si>
  <si>
    <r>
      <rPr>
        <sz val="9"/>
        <rFont val="黑体"/>
        <charset val="134"/>
      </rPr>
      <t>地</t>
    </r>
    <r>
      <rPr>
        <sz val="9"/>
        <rFont val="Times New Roman"/>
        <charset val="134"/>
      </rPr>
      <t xml:space="preserve">    </t>
    </r>
    <r>
      <rPr>
        <sz val="9"/>
        <rFont val="黑体"/>
        <charset val="134"/>
      </rPr>
      <t>区</t>
    </r>
  </si>
  <si>
    <r>
      <rPr>
        <b/>
        <sz val="9"/>
        <rFont val="黑体"/>
        <charset val="134"/>
      </rPr>
      <t>转移支付合计</t>
    </r>
  </si>
  <si>
    <r>
      <rPr>
        <sz val="9"/>
        <rFont val="黑体"/>
        <charset val="134"/>
      </rPr>
      <t>一</t>
    </r>
    <r>
      <rPr>
        <sz val="9"/>
        <rFont val="Times New Roman"/>
        <charset val="134"/>
      </rPr>
      <t xml:space="preserve">          </t>
    </r>
    <r>
      <rPr>
        <sz val="9"/>
        <rFont val="黑体"/>
        <charset val="134"/>
      </rPr>
      <t>般</t>
    </r>
    <r>
      <rPr>
        <sz val="9"/>
        <rFont val="Times New Roman"/>
        <charset val="134"/>
      </rPr>
      <t xml:space="preserve">              </t>
    </r>
    <r>
      <rPr>
        <sz val="9"/>
        <rFont val="黑体"/>
        <charset val="134"/>
      </rPr>
      <t>性</t>
    </r>
    <r>
      <rPr>
        <sz val="9"/>
        <rFont val="Times New Roman"/>
        <charset val="134"/>
      </rPr>
      <t xml:space="preserve">                 </t>
    </r>
    <r>
      <rPr>
        <sz val="9"/>
        <rFont val="黑体"/>
        <charset val="134"/>
      </rPr>
      <t>转</t>
    </r>
    <r>
      <rPr>
        <sz val="9"/>
        <rFont val="Times New Roman"/>
        <charset val="134"/>
      </rPr>
      <t xml:space="preserve">               </t>
    </r>
    <r>
      <rPr>
        <sz val="9"/>
        <rFont val="黑体"/>
        <charset val="134"/>
      </rPr>
      <t>移</t>
    </r>
    <r>
      <rPr>
        <sz val="9"/>
        <rFont val="Times New Roman"/>
        <charset val="134"/>
      </rPr>
      <t xml:space="preserve">                 </t>
    </r>
    <r>
      <rPr>
        <sz val="9"/>
        <rFont val="黑体"/>
        <charset val="134"/>
      </rPr>
      <t>支</t>
    </r>
    <r>
      <rPr>
        <sz val="9"/>
        <rFont val="Times New Roman"/>
        <charset val="134"/>
      </rPr>
      <t xml:space="preserve">            </t>
    </r>
    <r>
      <rPr>
        <sz val="9"/>
        <rFont val="黑体"/>
        <charset val="134"/>
      </rPr>
      <t>付</t>
    </r>
  </si>
  <si>
    <r>
      <rPr>
        <b/>
        <sz val="9"/>
        <rFont val="黑体"/>
        <charset val="134"/>
      </rPr>
      <t>一般性转移支付小计</t>
    </r>
  </si>
  <si>
    <r>
      <rPr>
        <sz val="9"/>
        <rFont val="黑体"/>
        <charset val="134"/>
      </rPr>
      <t>体制
补助</t>
    </r>
  </si>
  <si>
    <r>
      <rPr>
        <sz val="9"/>
        <rFont val="黑体"/>
        <charset val="134"/>
      </rPr>
      <t>均衡
性转
移支
付</t>
    </r>
  </si>
  <si>
    <r>
      <rPr>
        <sz val="9"/>
        <rFont val="黑体"/>
        <charset val="134"/>
      </rPr>
      <t>县级基本财力保障机制奖补资金</t>
    </r>
  </si>
  <si>
    <r>
      <rPr>
        <sz val="9"/>
        <rFont val="黑体"/>
        <charset val="134"/>
      </rPr>
      <t>结算
补助</t>
    </r>
  </si>
  <si>
    <r>
      <rPr>
        <sz val="9"/>
        <rFont val="黑体"/>
        <charset val="134"/>
      </rPr>
      <t>资源枯竭型城市转移支付补助</t>
    </r>
  </si>
  <si>
    <r>
      <rPr>
        <sz val="9"/>
        <rFont val="黑体"/>
        <charset val="134"/>
      </rPr>
      <t>企事业单位划转补助</t>
    </r>
  </si>
  <si>
    <r>
      <rPr>
        <sz val="9"/>
        <rFont val="黑体"/>
        <charset val="134"/>
      </rPr>
      <t>成品油税费改革转移支付补助</t>
    </r>
  </si>
  <si>
    <r>
      <rPr>
        <sz val="9"/>
        <rFont val="黑体"/>
        <charset val="134"/>
      </rPr>
      <t>基层公检法司转移支付</t>
    </r>
  </si>
  <si>
    <r>
      <rPr>
        <sz val="9"/>
        <rFont val="黑体"/>
        <charset val="134"/>
      </rPr>
      <t>城乡义务教育转移支付</t>
    </r>
  </si>
  <si>
    <r>
      <rPr>
        <sz val="9"/>
        <rFont val="黑体"/>
        <charset val="134"/>
      </rPr>
      <t>基本养老金转移支付</t>
    </r>
  </si>
  <si>
    <r>
      <rPr>
        <sz val="9"/>
        <rFont val="黑体"/>
        <charset val="134"/>
      </rPr>
      <t>城乡居民医疗保险转移支付</t>
    </r>
  </si>
  <si>
    <r>
      <rPr>
        <sz val="9"/>
        <rFont val="黑体"/>
        <charset val="134"/>
      </rPr>
      <t>农村综合改革转移支付</t>
    </r>
  </si>
  <si>
    <r>
      <rPr>
        <sz val="9"/>
        <rFont val="黑体"/>
        <charset val="134"/>
      </rPr>
      <t>产粮（油）大县奖励资金</t>
    </r>
  </si>
  <si>
    <r>
      <rPr>
        <sz val="9"/>
        <rFont val="黑体"/>
        <charset val="134"/>
      </rPr>
      <t>重点生态功能区转移支付</t>
    </r>
  </si>
  <si>
    <r>
      <rPr>
        <sz val="9"/>
        <rFont val="黑体"/>
        <charset val="134"/>
      </rPr>
      <t>固定数额补助</t>
    </r>
  </si>
  <si>
    <r>
      <rPr>
        <sz val="9"/>
        <rFont val="黑体"/>
        <charset val="134"/>
      </rPr>
      <t>革命老区转移支付</t>
    </r>
  </si>
  <si>
    <r>
      <rPr>
        <sz val="9"/>
        <rFont val="黑体"/>
        <charset val="134"/>
      </rPr>
      <t>民族地区转移支付</t>
    </r>
  </si>
  <si>
    <r>
      <rPr>
        <sz val="9"/>
        <color rgb="FFFF0000"/>
        <rFont val="黑体"/>
        <charset val="134"/>
      </rPr>
      <t>边境</t>
    </r>
    <r>
      <rPr>
        <sz val="9"/>
        <rFont val="黑体"/>
        <charset val="134"/>
      </rPr>
      <t>地区转移支付</t>
    </r>
  </si>
  <si>
    <r>
      <rPr>
        <sz val="9"/>
        <rFont val="黑体"/>
        <charset val="134"/>
      </rPr>
      <t>贫困地区转移支付</t>
    </r>
  </si>
  <si>
    <r>
      <rPr>
        <sz val="9"/>
        <rFont val="黑体"/>
        <charset val="134"/>
      </rPr>
      <t>其他一般性转移支付</t>
    </r>
  </si>
  <si>
    <r>
      <rPr>
        <sz val="9"/>
        <color rgb="FFFF0000"/>
        <rFont val="Times New Roman"/>
        <charset val="134"/>
      </rPr>
      <t xml:space="preserve">      </t>
    </r>
    <r>
      <rPr>
        <sz val="9"/>
        <color rgb="FFFF0000"/>
        <rFont val="黑体"/>
        <charset val="134"/>
      </rPr>
      <t>一般公共服务共同财政事权转移支付</t>
    </r>
  </si>
  <si>
    <r>
      <rPr>
        <sz val="9"/>
        <color rgb="FFFF0000"/>
        <rFont val="Times New Roman"/>
        <charset val="134"/>
      </rPr>
      <t xml:space="preserve">      </t>
    </r>
    <r>
      <rPr>
        <sz val="9"/>
        <color rgb="FFFF0000"/>
        <rFont val="黑体"/>
        <charset val="134"/>
      </rPr>
      <t>外交共同财政事权转移支付</t>
    </r>
  </si>
  <si>
    <r>
      <rPr>
        <sz val="9"/>
        <color rgb="FFFF0000"/>
        <rFont val="Times New Roman"/>
        <charset val="134"/>
      </rPr>
      <t xml:space="preserve">      </t>
    </r>
    <r>
      <rPr>
        <sz val="9"/>
        <color rgb="FFFF0000"/>
        <rFont val="黑体"/>
        <charset val="134"/>
      </rPr>
      <t>国防共同财政事权转移支付</t>
    </r>
  </si>
  <si>
    <r>
      <rPr>
        <sz val="9"/>
        <color rgb="FFFF0000"/>
        <rFont val="Times New Roman"/>
        <charset val="134"/>
      </rPr>
      <t xml:space="preserve">      </t>
    </r>
    <r>
      <rPr>
        <sz val="9"/>
        <color rgb="FFFF0000"/>
        <rFont val="黑体"/>
        <charset val="134"/>
      </rPr>
      <t>公共安全共同财政事权转移支付</t>
    </r>
  </si>
  <si>
    <r>
      <rPr>
        <sz val="9"/>
        <color rgb="FFFF0000"/>
        <rFont val="Times New Roman"/>
        <charset val="134"/>
      </rPr>
      <t xml:space="preserve">      </t>
    </r>
    <r>
      <rPr>
        <sz val="9"/>
        <color rgb="FFFF0000"/>
        <rFont val="黑体"/>
        <charset val="134"/>
      </rPr>
      <t>教育共同财政事权转移支付</t>
    </r>
  </si>
  <si>
    <r>
      <rPr>
        <sz val="9"/>
        <color rgb="FFFF0000"/>
        <rFont val="Times New Roman"/>
        <charset val="134"/>
      </rPr>
      <t xml:space="preserve">      </t>
    </r>
    <r>
      <rPr>
        <sz val="9"/>
        <color rgb="FFFF0000"/>
        <rFont val="黑体"/>
        <charset val="134"/>
      </rPr>
      <t>科学技术共同财政事权转移支付</t>
    </r>
  </si>
  <si>
    <r>
      <rPr>
        <sz val="9"/>
        <color rgb="FFFF0000"/>
        <rFont val="Times New Roman"/>
        <charset val="134"/>
      </rPr>
      <t xml:space="preserve">      </t>
    </r>
    <r>
      <rPr>
        <sz val="9"/>
        <color rgb="FFFF0000"/>
        <rFont val="黑体"/>
        <charset val="134"/>
      </rPr>
      <t>文化旅游体育与传媒共同财政事权转移支付</t>
    </r>
  </si>
  <si>
    <r>
      <rPr>
        <sz val="9"/>
        <color rgb="FFFF0000"/>
        <rFont val="Times New Roman"/>
        <charset val="134"/>
      </rPr>
      <t xml:space="preserve">      </t>
    </r>
    <r>
      <rPr>
        <sz val="9"/>
        <color rgb="FFFF0000"/>
        <rFont val="黑体"/>
        <charset val="134"/>
      </rPr>
      <t>社会保障和就业共同财政事权转移支付</t>
    </r>
  </si>
  <si>
    <r>
      <rPr>
        <sz val="9"/>
        <color rgb="FFFF0000"/>
        <rFont val="Times New Roman"/>
        <charset val="134"/>
      </rPr>
      <t xml:space="preserve">      </t>
    </r>
    <r>
      <rPr>
        <sz val="9"/>
        <color rgb="FFFF0000"/>
        <rFont val="黑体"/>
        <charset val="134"/>
      </rPr>
      <t>卫生健康共同财政事权转移支付</t>
    </r>
  </si>
  <si>
    <r>
      <rPr>
        <sz val="9"/>
        <color rgb="FFFF0000"/>
        <rFont val="Times New Roman"/>
        <charset val="134"/>
      </rPr>
      <t xml:space="preserve">      </t>
    </r>
    <r>
      <rPr>
        <sz val="9"/>
        <color rgb="FFFF0000"/>
        <rFont val="黑体"/>
        <charset val="134"/>
      </rPr>
      <t>节能环保共同财政事权转移支付</t>
    </r>
  </si>
  <si>
    <r>
      <rPr>
        <sz val="9"/>
        <color rgb="FFFF0000"/>
        <rFont val="Times New Roman"/>
        <charset val="134"/>
      </rPr>
      <t xml:space="preserve">      </t>
    </r>
    <r>
      <rPr>
        <sz val="9"/>
        <color rgb="FFFF0000"/>
        <rFont val="黑体"/>
        <charset val="134"/>
      </rPr>
      <t>城乡社区共同财政事权转移支付</t>
    </r>
  </si>
  <si>
    <r>
      <rPr>
        <sz val="9"/>
        <color rgb="FFFF0000"/>
        <rFont val="Times New Roman"/>
        <charset val="134"/>
      </rPr>
      <t xml:space="preserve">      </t>
    </r>
    <r>
      <rPr>
        <sz val="9"/>
        <color rgb="FFFF0000"/>
        <rFont val="黑体"/>
        <charset val="134"/>
      </rPr>
      <t>农林水共同财政事权转移支付</t>
    </r>
  </si>
  <si>
    <r>
      <rPr>
        <sz val="9"/>
        <color rgb="FFFF0000"/>
        <rFont val="Times New Roman"/>
        <charset val="134"/>
      </rPr>
      <t xml:space="preserve">      </t>
    </r>
    <r>
      <rPr>
        <sz val="9"/>
        <color rgb="FFFF0000"/>
        <rFont val="黑体"/>
        <charset val="134"/>
      </rPr>
      <t>交通运输共同财政事权转移支付</t>
    </r>
  </si>
  <si>
    <r>
      <rPr>
        <sz val="9"/>
        <color rgb="FFFF0000"/>
        <rFont val="Times New Roman"/>
        <charset val="134"/>
      </rPr>
      <t xml:space="preserve">      </t>
    </r>
    <r>
      <rPr>
        <sz val="9"/>
        <color rgb="FFFF0000"/>
        <rFont val="黑体"/>
        <charset val="134"/>
      </rPr>
      <t>资源勘探信息等共同财政事权转移支付</t>
    </r>
  </si>
  <si>
    <r>
      <rPr>
        <sz val="9"/>
        <color rgb="FFFF0000"/>
        <rFont val="Times New Roman"/>
        <charset val="134"/>
      </rPr>
      <t xml:space="preserve">      </t>
    </r>
    <r>
      <rPr>
        <sz val="9"/>
        <color rgb="FFFF0000"/>
        <rFont val="黑体"/>
        <charset val="134"/>
      </rPr>
      <t>商业服务业等共同财政事权转移支付</t>
    </r>
  </si>
  <si>
    <r>
      <rPr>
        <sz val="9"/>
        <color rgb="FFFF0000"/>
        <rFont val="Times New Roman"/>
        <charset val="134"/>
      </rPr>
      <t xml:space="preserve">      </t>
    </r>
    <r>
      <rPr>
        <sz val="9"/>
        <color rgb="FFFF0000"/>
        <rFont val="黑体"/>
        <charset val="134"/>
      </rPr>
      <t>金融共同财政事权转移支付</t>
    </r>
  </si>
  <si>
    <r>
      <rPr>
        <sz val="9"/>
        <color rgb="FFFF0000"/>
        <rFont val="Times New Roman"/>
        <charset val="134"/>
      </rPr>
      <t xml:space="preserve">      </t>
    </r>
    <r>
      <rPr>
        <sz val="9"/>
        <color rgb="FFFF0000"/>
        <rFont val="黑体"/>
        <charset val="134"/>
      </rPr>
      <t>自然资源海洋气象等共同财政事权转移支付</t>
    </r>
  </si>
  <si>
    <r>
      <rPr>
        <sz val="9"/>
        <color rgb="FFFF0000"/>
        <rFont val="Times New Roman"/>
        <charset val="134"/>
      </rPr>
      <t xml:space="preserve">      </t>
    </r>
    <r>
      <rPr>
        <sz val="9"/>
        <color rgb="FFFF0000"/>
        <rFont val="黑体"/>
        <charset val="134"/>
      </rPr>
      <t>住房保障共同财政事权转移支付</t>
    </r>
  </si>
  <si>
    <r>
      <rPr>
        <sz val="9"/>
        <color rgb="FFFF0000"/>
        <rFont val="Times New Roman"/>
        <charset val="134"/>
      </rPr>
      <t xml:space="preserve">      </t>
    </r>
    <r>
      <rPr>
        <sz val="9"/>
        <color rgb="FFFF0000"/>
        <rFont val="黑体"/>
        <charset val="134"/>
      </rPr>
      <t>粮油物资储备共同财政事权转移支付</t>
    </r>
  </si>
  <si>
    <r>
      <rPr>
        <sz val="9"/>
        <color rgb="FFFF0000"/>
        <rFont val="Times New Roman"/>
        <charset val="134"/>
      </rPr>
      <t xml:space="preserve">      </t>
    </r>
    <r>
      <rPr>
        <sz val="9"/>
        <color rgb="FFFF0000"/>
        <rFont val="黑体"/>
        <charset val="134"/>
      </rPr>
      <t>其他共同财政事权转移支付收入</t>
    </r>
  </si>
  <si>
    <t>**市合计</t>
  </si>
  <si>
    <t>**市本级（公式以市本级为例）</t>
  </si>
  <si>
    <t>东安县</t>
  </si>
  <si>
    <t>B市</t>
  </si>
  <si>
    <t>C县</t>
  </si>
  <si>
    <r>
      <rPr>
        <sz val="12"/>
        <rFont val="黑体"/>
        <charset val="134"/>
      </rPr>
      <t>表七之二</t>
    </r>
  </si>
  <si>
    <r>
      <rPr>
        <sz val="18"/>
        <rFont val="Times New Roman"/>
        <charset val="134"/>
      </rPr>
      <t xml:space="preserve"> 2019</t>
    </r>
    <r>
      <rPr>
        <sz val="18"/>
        <rFont val="方正小标宋_GBK"/>
        <charset val="134"/>
      </rPr>
      <t>年省对下一般公共预算转移支付预算表</t>
    </r>
  </si>
  <si>
    <r>
      <rPr>
        <sz val="11"/>
        <rFont val="黑体"/>
        <charset val="134"/>
      </rPr>
      <t>专</t>
    </r>
    <r>
      <rPr>
        <sz val="11"/>
        <rFont val="Times New Roman"/>
        <charset val="134"/>
      </rPr>
      <t xml:space="preserve">                   </t>
    </r>
    <r>
      <rPr>
        <sz val="11"/>
        <rFont val="黑体"/>
        <charset val="134"/>
      </rPr>
      <t>项</t>
    </r>
    <r>
      <rPr>
        <sz val="11"/>
        <rFont val="Times New Roman"/>
        <charset val="134"/>
      </rPr>
      <t xml:space="preserve">                 </t>
    </r>
    <r>
      <rPr>
        <sz val="11"/>
        <rFont val="黑体"/>
        <charset val="134"/>
      </rPr>
      <t>转</t>
    </r>
    <r>
      <rPr>
        <sz val="11"/>
        <rFont val="Times New Roman"/>
        <charset val="134"/>
      </rPr>
      <t xml:space="preserve">               </t>
    </r>
    <r>
      <rPr>
        <sz val="11"/>
        <rFont val="黑体"/>
        <charset val="134"/>
      </rPr>
      <t>移</t>
    </r>
    <r>
      <rPr>
        <sz val="11"/>
        <rFont val="Times New Roman"/>
        <charset val="134"/>
      </rPr>
      <t xml:space="preserve">                 </t>
    </r>
    <r>
      <rPr>
        <sz val="11"/>
        <rFont val="黑体"/>
        <charset val="134"/>
      </rPr>
      <t>支</t>
    </r>
    <r>
      <rPr>
        <sz val="11"/>
        <rFont val="Times New Roman"/>
        <charset val="134"/>
      </rPr>
      <t xml:space="preserve">            </t>
    </r>
    <r>
      <rPr>
        <sz val="11"/>
        <rFont val="黑体"/>
        <charset val="134"/>
      </rPr>
      <t>付</t>
    </r>
  </si>
  <si>
    <r>
      <rPr>
        <sz val="11"/>
        <rFont val="黑体"/>
        <charset val="134"/>
      </rPr>
      <t>专项转移支付小计</t>
    </r>
  </si>
  <si>
    <r>
      <rPr>
        <sz val="11"/>
        <color rgb="FFFF0000"/>
        <rFont val="黑体"/>
        <charset val="134"/>
      </rPr>
      <t>卫生
健康</t>
    </r>
  </si>
  <si>
    <r>
      <rPr>
        <sz val="11"/>
        <rFont val="黑体"/>
        <charset val="134"/>
      </rPr>
      <t>节能
环保</t>
    </r>
  </si>
  <si>
    <r>
      <rPr>
        <sz val="11"/>
        <rFont val="黑体"/>
        <charset val="134"/>
      </rPr>
      <t>城乡
社区</t>
    </r>
  </si>
  <si>
    <r>
      <rPr>
        <sz val="11"/>
        <rFont val="黑体"/>
        <charset val="134"/>
      </rPr>
      <t>自然资源海洋气象</t>
    </r>
  </si>
  <si>
    <r>
      <rPr>
        <sz val="11"/>
        <rFont val="黑体"/>
        <charset val="134"/>
      </rPr>
      <t>住房
保障</t>
    </r>
  </si>
  <si>
    <r>
      <rPr>
        <sz val="11"/>
        <rFont val="黑体"/>
        <charset val="134"/>
      </rPr>
      <t>其他专项转移支付</t>
    </r>
  </si>
  <si>
    <t>永州市区县级合计</t>
  </si>
  <si>
    <r>
      <rPr>
        <sz val="12"/>
        <rFont val="黑体"/>
        <charset val="134"/>
      </rPr>
      <t>表八之一</t>
    </r>
  </si>
  <si>
    <r>
      <rPr>
        <sz val="18"/>
        <rFont val="Times New Roman"/>
        <charset val="134"/>
      </rPr>
      <t>2019</t>
    </r>
    <r>
      <rPr>
        <sz val="18"/>
        <rFont val="方正小标宋_GBK"/>
        <charset val="134"/>
      </rPr>
      <t>年政府性基金预算收支表</t>
    </r>
  </si>
  <si>
    <t>收入</t>
  </si>
  <si>
    <t>支出</t>
  </si>
  <si>
    <r>
      <rPr>
        <sz val="11"/>
        <rFont val="宋体"/>
        <charset val="134"/>
      </rPr>
      <t>一、农网还贷资金收入</t>
    </r>
  </si>
  <si>
    <r>
      <rPr>
        <sz val="11"/>
        <rFont val="宋体"/>
        <charset val="134"/>
      </rPr>
      <t>一、文化</t>
    </r>
    <r>
      <rPr>
        <sz val="11"/>
        <color rgb="FFFF0000"/>
        <rFont val="宋体"/>
        <charset val="134"/>
      </rPr>
      <t>旅游</t>
    </r>
    <r>
      <rPr>
        <sz val="11"/>
        <rFont val="宋体"/>
        <charset val="134"/>
      </rPr>
      <t>体育与传媒支出</t>
    </r>
  </si>
  <si>
    <r>
      <rPr>
        <sz val="11"/>
        <rFont val="宋体"/>
        <charset val="134"/>
      </rPr>
      <t>二、海南省高等级公路车辆通行附加费收入</t>
    </r>
  </si>
  <si>
    <r>
      <rPr>
        <sz val="11"/>
        <rFont val="Times New Roman"/>
        <charset val="134"/>
      </rPr>
      <t xml:space="preserve">   </t>
    </r>
    <r>
      <rPr>
        <sz val="11"/>
        <color rgb="FFFF0000"/>
        <rFont val="宋体"/>
        <charset val="134"/>
      </rPr>
      <t>国家电影事业发展专项资金安排的支出</t>
    </r>
  </si>
  <si>
    <r>
      <rPr>
        <sz val="11"/>
        <rFont val="宋体"/>
        <charset val="134"/>
      </rPr>
      <t>三、港口建设费收入</t>
    </r>
  </si>
  <si>
    <r>
      <rPr>
        <sz val="11"/>
        <rFont val="Times New Roman"/>
        <charset val="134"/>
      </rPr>
      <t xml:space="preserve">  </t>
    </r>
    <r>
      <rPr>
        <sz val="11"/>
        <color rgb="FFFF0000"/>
        <rFont val="Times New Roman"/>
        <charset val="134"/>
      </rPr>
      <t xml:space="preserve"> </t>
    </r>
    <r>
      <rPr>
        <sz val="11"/>
        <color rgb="FFFF0000"/>
        <rFont val="宋体"/>
        <charset val="134"/>
      </rPr>
      <t>旅游发展基金支出</t>
    </r>
  </si>
  <si>
    <r>
      <rPr>
        <sz val="11"/>
        <color theme="1"/>
        <rFont val="宋体"/>
        <charset val="134"/>
      </rPr>
      <t>四、国家电影事业发展专项资金收入</t>
    </r>
  </si>
  <si>
    <r>
      <rPr>
        <sz val="11"/>
        <color rgb="FFFF0000"/>
        <rFont val="Times New Roman"/>
        <charset val="134"/>
      </rPr>
      <t xml:space="preserve">   </t>
    </r>
    <r>
      <rPr>
        <sz val="11"/>
        <color rgb="FFFF0000"/>
        <rFont val="宋体"/>
        <charset val="134"/>
      </rPr>
      <t>国家电影事业发展专项资金对应专项债务收入安排的支出</t>
    </r>
  </si>
  <si>
    <r>
      <rPr>
        <sz val="11"/>
        <rFont val="宋体"/>
        <charset val="134"/>
      </rPr>
      <t>五、国有土地收益基金收入</t>
    </r>
  </si>
  <si>
    <r>
      <rPr>
        <sz val="11"/>
        <rFont val="宋体"/>
        <charset val="134"/>
      </rPr>
      <t>二、社会保障和就业支出</t>
    </r>
  </si>
  <si>
    <r>
      <rPr>
        <sz val="11"/>
        <rFont val="宋体"/>
        <charset val="134"/>
      </rPr>
      <t>六、农业土地开发资金收入</t>
    </r>
  </si>
  <si>
    <r>
      <rPr>
        <sz val="11"/>
        <rFont val="Times New Roman"/>
        <charset val="134"/>
      </rPr>
      <t xml:space="preserve">    </t>
    </r>
    <r>
      <rPr>
        <sz val="11"/>
        <rFont val="宋体"/>
        <charset val="134"/>
      </rPr>
      <t>大中型水库移民后期扶持基金支出</t>
    </r>
  </si>
  <si>
    <r>
      <rPr>
        <sz val="11"/>
        <rFont val="宋体"/>
        <charset val="134"/>
      </rPr>
      <t>七、国有土地使用权出让收入</t>
    </r>
  </si>
  <si>
    <r>
      <rPr>
        <sz val="11"/>
        <color rgb="FFFF0000"/>
        <rFont val="Times New Roman"/>
        <charset val="134"/>
      </rPr>
      <t xml:space="preserve">    </t>
    </r>
    <r>
      <rPr>
        <sz val="11"/>
        <color rgb="FFFF0000"/>
        <rFont val="宋体"/>
        <charset val="134"/>
      </rPr>
      <t>小型水库移民扶助基金安排的支出</t>
    </r>
  </si>
  <si>
    <r>
      <rPr>
        <sz val="11"/>
        <rFont val="宋体"/>
        <charset val="134"/>
      </rPr>
      <t>八、大中型水库库区基金收入</t>
    </r>
  </si>
  <si>
    <r>
      <rPr>
        <sz val="11"/>
        <color rgb="FFFF0000"/>
        <rFont val="Times New Roman"/>
        <charset val="134"/>
      </rPr>
      <t xml:space="preserve">    </t>
    </r>
    <r>
      <rPr>
        <sz val="11"/>
        <color rgb="FFFF0000"/>
        <rFont val="宋体"/>
        <charset val="134"/>
      </rPr>
      <t>小型水库移民扶助基金对应专项债务收入安排的支出</t>
    </r>
  </si>
  <si>
    <r>
      <rPr>
        <sz val="11"/>
        <rFont val="宋体"/>
        <charset val="134"/>
      </rPr>
      <t>九、彩票公益金收入</t>
    </r>
  </si>
  <si>
    <r>
      <rPr>
        <sz val="11"/>
        <rFont val="宋体"/>
        <charset val="134"/>
      </rPr>
      <t>三、节能环保支出</t>
    </r>
  </si>
  <si>
    <r>
      <rPr>
        <sz val="11"/>
        <rFont val="宋体"/>
        <charset val="134"/>
      </rPr>
      <t>十、城市基础设施配套费收入</t>
    </r>
  </si>
  <si>
    <r>
      <rPr>
        <sz val="11"/>
        <rFont val="Times New Roman"/>
        <charset val="134"/>
      </rPr>
      <t xml:space="preserve">    </t>
    </r>
    <r>
      <rPr>
        <sz val="11"/>
        <rFont val="宋体"/>
        <charset val="134"/>
      </rPr>
      <t>可再生能源电价附加收入安排的支出</t>
    </r>
  </si>
  <si>
    <r>
      <rPr>
        <sz val="11"/>
        <rFont val="宋体"/>
        <charset val="134"/>
      </rPr>
      <t>十一、小型水库移民扶助基金收入</t>
    </r>
  </si>
  <si>
    <r>
      <rPr>
        <sz val="11"/>
        <rFont val="Times New Roman"/>
        <charset val="134"/>
      </rPr>
      <t xml:space="preserve">    </t>
    </r>
    <r>
      <rPr>
        <sz val="11"/>
        <rFont val="宋体"/>
        <charset val="134"/>
      </rPr>
      <t>废弃电器电子产品处理基金支出</t>
    </r>
  </si>
  <si>
    <r>
      <rPr>
        <sz val="11"/>
        <rFont val="宋体"/>
        <charset val="134"/>
      </rPr>
      <t>十二、国家重大水利工程建设基金收入</t>
    </r>
  </si>
  <si>
    <r>
      <rPr>
        <sz val="11"/>
        <rFont val="宋体"/>
        <charset val="134"/>
      </rPr>
      <t>四、城乡社区支出</t>
    </r>
  </si>
  <si>
    <r>
      <rPr>
        <sz val="11"/>
        <rFont val="宋体"/>
        <charset val="134"/>
      </rPr>
      <t>十三、车辆通行费</t>
    </r>
  </si>
  <si>
    <r>
      <rPr>
        <sz val="11"/>
        <rFont val="Times New Roman"/>
        <charset val="134"/>
      </rPr>
      <t xml:space="preserve">    </t>
    </r>
    <r>
      <rPr>
        <sz val="11"/>
        <rFont val="宋体"/>
        <charset val="134"/>
      </rPr>
      <t>国有土地使用权出让收入及对应专项债务收入安排的支出</t>
    </r>
  </si>
  <si>
    <r>
      <rPr>
        <sz val="11"/>
        <rFont val="宋体"/>
        <charset val="134"/>
      </rPr>
      <t>十四、污水处理费收入</t>
    </r>
  </si>
  <si>
    <r>
      <rPr>
        <sz val="11"/>
        <rFont val="Times New Roman"/>
        <charset val="134"/>
      </rPr>
      <t xml:space="preserve">    </t>
    </r>
    <r>
      <rPr>
        <sz val="11"/>
        <rFont val="宋体"/>
        <charset val="134"/>
      </rPr>
      <t>国有土地收益基金及对应专项债务收入安排的支出</t>
    </r>
  </si>
  <si>
    <r>
      <rPr>
        <sz val="11"/>
        <rFont val="宋体"/>
        <charset val="134"/>
      </rPr>
      <t>十五、彩票发行机构和彩票销售机构的业务费用</t>
    </r>
  </si>
  <si>
    <r>
      <rPr>
        <sz val="11"/>
        <rFont val="Times New Roman"/>
        <charset val="134"/>
      </rPr>
      <t xml:space="preserve">    </t>
    </r>
    <r>
      <rPr>
        <sz val="11"/>
        <color rgb="FFFF0000"/>
        <rFont val="宋体"/>
        <charset val="134"/>
      </rPr>
      <t>农业土地开发资金安排的支出</t>
    </r>
  </si>
  <si>
    <r>
      <rPr>
        <sz val="11"/>
        <rFont val="宋体"/>
        <charset val="134"/>
      </rPr>
      <t>十六、其他政府性基金收入</t>
    </r>
  </si>
  <si>
    <r>
      <rPr>
        <sz val="11"/>
        <color rgb="FFFF0000"/>
        <rFont val="Times New Roman"/>
        <charset val="134"/>
      </rPr>
      <t xml:space="preserve">    </t>
    </r>
    <r>
      <rPr>
        <sz val="11"/>
        <color rgb="FFFF0000"/>
        <rFont val="宋体"/>
        <charset val="134"/>
      </rPr>
      <t>城市基础设施配套费安排的支出</t>
    </r>
  </si>
  <si>
    <r>
      <rPr>
        <sz val="11"/>
        <rFont val="宋体"/>
        <charset val="134"/>
      </rPr>
      <t>十七、专项债券对应项目专项收入</t>
    </r>
  </si>
  <si>
    <r>
      <rPr>
        <sz val="11"/>
        <rFont val="Times New Roman"/>
        <charset val="134"/>
      </rPr>
      <t xml:space="preserve">    </t>
    </r>
    <r>
      <rPr>
        <sz val="11"/>
        <color rgb="FFFF0000"/>
        <rFont val="宋体"/>
        <charset val="134"/>
      </rPr>
      <t>污水处理费收入安排的支出</t>
    </r>
  </si>
  <si>
    <r>
      <rPr>
        <sz val="11"/>
        <color rgb="FFFF0000"/>
        <rFont val="Times New Roman"/>
        <charset val="134"/>
      </rPr>
      <t xml:space="preserve">    </t>
    </r>
    <r>
      <rPr>
        <sz val="11"/>
        <color rgb="FFFF0000"/>
        <rFont val="宋体"/>
        <charset val="134"/>
      </rPr>
      <t>土地储备专项债券收入安排的支出</t>
    </r>
  </si>
  <si>
    <r>
      <rPr>
        <sz val="11"/>
        <color rgb="FFFF0000"/>
        <rFont val="Times New Roman"/>
        <charset val="134"/>
      </rPr>
      <t xml:space="preserve">    </t>
    </r>
    <r>
      <rPr>
        <sz val="11"/>
        <color rgb="FFFF0000"/>
        <rFont val="宋体"/>
        <charset val="134"/>
      </rPr>
      <t>棚户区改造专项债券收入安排的支出</t>
    </r>
  </si>
  <si>
    <r>
      <rPr>
        <sz val="11"/>
        <color rgb="FFFF0000"/>
        <rFont val="Times New Roman"/>
        <charset val="134"/>
      </rPr>
      <t xml:space="preserve">    </t>
    </r>
    <r>
      <rPr>
        <sz val="11"/>
        <color rgb="FFFF0000"/>
        <rFont val="宋体"/>
        <charset val="134"/>
      </rPr>
      <t>城市基础设施配套费对应专项债务收入安排的支出</t>
    </r>
  </si>
  <si>
    <r>
      <rPr>
        <sz val="11"/>
        <color rgb="FFFF0000"/>
        <rFont val="Times New Roman"/>
        <charset val="134"/>
      </rPr>
      <t xml:space="preserve">    </t>
    </r>
    <r>
      <rPr>
        <sz val="11"/>
        <color rgb="FFFF0000"/>
        <rFont val="宋体"/>
        <charset val="134"/>
      </rPr>
      <t>污水处理费对应专项债务收入安排的支出</t>
    </r>
  </si>
  <si>
    <r>
      <rPr>
        <sz val="11"/>
        <rFont val="宋体"/>
        <charset val="134"/>
      </rPr>
      <t>五、农林水支出</t>
    </r>
  </si>
  <si>
    <r>
      <rPr>
        <sz val="11"/>
        <color rgb="FFFF0000"/>
        <rFont val="Times New Roman"/>
        <charset val="134"/>
      </rPr>
      <t xml:space="preserve">    </t>
    </r>
    <r>
      <rPr>
        <sz val="11"/>
        <color rgb="FFFF0000"/>
        <rFont val="宋体"/>
        <charset val="134"/>
      </rPr>
      <t>大中型水库库区基金安排的支出</t>
    </r>
  </si>
  <si>
    <r>
      <rPr>
        <sz val="11"/>
        <rFont val="Times New Roman"/>
        <charset val="134"/>
      </rPr>
      <t xml:space="preserve">    </t>
    </r>
    <r>
      <rPr>
        <sz val="11"/>
        <rFont val="宋体"/>
        <charset val="134"/>
      </rPr>
      <t>三峡水库库区基金支出</t>
    </r>
  </si>
  <si>
    <r>
      <rPr>
        <sz val="11"/>
        <color rgb="FFFF0000"/>
        <rFont val="Times New Roman"/>
        <charset val="134"/>
      </rPr>
      <t xml:space="preserve">    </t>
    </r>
    <r>
      <rPr>
        <sz val="11"/>
        <color rgb="FFFF0000"/>
        <rFont val="宋体"/>
        <charset val="134"/>
      </rPr>
      <t>国家重大水利工程建设基金安排的支出</t>
    </r>
  </si>
  <si>
    <r>
      <rPr>
        <sz val="11"/>
        <color rgb="FFFF0000"/>
        <rFont val="Times New Roman"/>
        <charset val="134"/>
      </rPr>
      <t xml:space="preserve">    </t>
    </r>
    <r>
      <rPr>
        <sz val="11"/>
        <color rgb="FFFF0000"/>
        <rFont val="宋体"/>
        <charset val="134"/>
      </rPr>
      <t>大中型水库库区基金对应专项债务收入安排的支出</t>
    </r>
  </si>
  <si>
    <r>
      <rPr>
        <sz val="11"/>
        <color rgb="FFFF0000"/>
        <rFont val="Times New Roman"/>
        <charset val="134"/>
      </rPr>
      <t xml:space="preserve">    </t>
    </r>
    <r>
      <rPr>
        <sz val="11"/>
        <color rgb="FFFF0000"/>
        <rFont val="宋体"/>
        <charset val="134"/>
      </rPr>
      <t>国家重大水利工程建设基金对应专项债务收入安排的支出</t>
    </r>
  </si>
  <si>
    <r>
      <rPr>
        <sz val="11"/>
        <rFont val="宋体"/>
        <charset val="134"/>
      </rPr>
      <t>六、交通运输支出</t>
    </r>
  </si>
  <si>
    <r>
      <rPr>
        <sz val="11"/>
        <color rgb="FFFF0000"/>
        <rFont val="Times New Roman"/>
        <charset val="134"/>
      </rPr>
      <t xml:space="preserve">    </t>
    </r>
    <r>
      <rPr>
        <sz val="11"/>
        <color rgb="FFFF0000"/>
        <rFont val="宋体"/>
        <charset val="134"/>
      </rPr>
      <t>海南省高等级公路车辆通行附加费安排的支出</t>
    </r>
  </si>
  <si>
    <r>
      <rPr>
        <sz val="11"/>
        <color rgb="FFFF0000"/>
        <rFont val="Times New Roman"/>
        <charset val="134"/>
      </rPr>
      <t xml:space="preserve">    </t>
    </r>
    <r>
      <rPr>
        <sz val="11"/>
        <color rgb="FFFF0000"/>
        <rFont val="宋体"/>
        <charset val="134"/>
      </rPr>
      <t>车辆通行费安排的支出</t>
    </r>
  </si>
  <si>
    <r>
      <rPr>
        <sz val="11"/>
        <color rgb="FFFF0000"/>
        <rFont val="Times New Roman"/>
        <charset val="134"/>
      </rPr>
      <t xml:space="preserve">    </t>
    </r>
    <r>
      <rPr>
        <sz val="11"/>
        <color rgb="FFFF0000"/>
        <rFont val="宋体"/>
        <charset val="134"/>
      </rPr>
      <t>港口建设费安排的支出</t>
    </r>
  </si>
  <si>
    <r>
      <rPr>
        <sz val="11"/>
        <rFont val="Times New Roman"/>
        <charset val="134"/>
      </rPr>
      <t xml:space="preserve">    </t>
    </r>
    <r>
      <rPr>
        <sz val="11"/>
        <rFont val="宋体"/>
        <charset val="134"/>
      </rPr>
      <t>铁路建设基金支出</t>
    </r>
  </si>
  <si>
    <r>
      <rPr>
        <sz val="11"/>
        <rFont val="Times New Roman"/>
        <charset val="134"/>
      </rPr>
      <t xml:space="preserve">    </t>
    </r>
    <r>
      <rPr>
        <sz val="11"/>
        <rFont val="宋体"/>
        <charset val="134"/>
      </rPr>
      <t>船舶油污损害赔偿基金支出</t>
    </r>
  </si>
  <si>
    <r>
      <rPr>
        <sz val="11"/>
        <rFont val="Times New Roman"/>
        <charset val="134"/>
      </rPr>
      <t xml:space="preserve">    </t>
    </r>
    <r>
      <rPr>
        <sz val="11"/>
        <rFont val="宋体"/>
        <charset val="134"/>
      </rPr>
      <t>民航发展基金支出</t>
    </r>
  </si>
  <si>
    <r>
      <rPr>
        <sz val="11"/>
        <color rgb="FFFF0000"/>
        <rFont val="Times New Roman"/>
        <charset val="134"/>
      </rPr>
      <t xml:space="preserve">    </t>
    </r>
    <r>
      <rPr>
        <sz val="11"/>
        <color rgb="FFFF0000"/>
        <rFont val="宋体"/>
        <charset val="134"/>
      </rPr>
      <t>海南省高等级公路车辆通行附加费对应专项债务收入安排的支出</t>
    </r>
  </si>
  <si>
    <r>
      <rPr>
        <sz val="11"/>
        <color rgb="FFFF0000"/>
        <rFont val="Times New Roman"/>
        <charset val="134"/>
      </rPr>
      <t xml:space="preserve">    </t>
    </r>
    <r>
      <rPr>
        <sz val="11"/>
        <color rgb="FFFF0000"/>
        <rFont val="宋体"/>
        <charset val="134"/>
      </rPr>
      <t>政府收费公路专项债券收入安排的支出</t>
    </r>
  </si>
  <si>
    <r>
      <rPr>
        <sz val="11"/>
        <color rgb="FFFF0000"/>
        <rFont val="Times New Roman"/>
        <charset val="134"/>
      </rPr>
      <t xml:space="preserve">    </t>
    </r>
    <r>
      <rPr>
        <sz val="11"/>
        <color rgb="FFFF0000"/>
        <rFont val="宋体"/>
        <charset val="134"/>
      </rPr>
      <t>车辆通行费对应专项债务收入安排的支出</t>
    </r>
  </si>
  <si>
    <r>
      <rPr>
        <sz val="11"/>
        <color rgb="FFFF0000"/>
        <rFont val="Times New Roman"/>
        <charset val="134"/>
      </rPr>
      <t xml:space="preserve">    </t>
    </r>
    <r>
      <rPr>
        <sz val="11"/>
        <color rgb="FFFF0000"/>
        <rFont val="宋体"/>
        <charset val="134"/>
      </rPr>
      <t>港口建设费对应专项债务收入安排的支出</t>
    </r>
  </si>
  <si>
    <r>
      <rPr>
        <sz val="11"/>
        <rFont val="宋体"/>
        <charset val="134"/>
      </rPr>
      <t>七、资源勘探信息等支出</t>
    </r>
  </si>
  <si>
    <r>
      <rPr>
        <sz val="11"/>
        <rFont val="Times New Roman"/>
        <charset val="134"/>
      </rPr>
      <t xml:space="preserve">    </t>
    </r>
    <r>
      <rPr>
        <sz val="11"/>
        <rFont val="宋体"/>
        <charset val="134"/>
      </rPr>
      <t>农网还贷资金支出</t>
    </r>
  </si>
  <si>
    <r>
      <rPr>
        <sz val="11"/>
        <rFont val="宋体"/>
        <charset val="134"/>
      </rPr>
      <t>九、其他支出</t>
    </r>
  </si>
  <si>
    <r>
      <rPr>
        <sz val="11"/>
        <rFont val="Times New Roman"/>
        <charset val="134"/>
      </rPr>
      <t xml:space="preserve">    </t>
    </r>
    <r>
      <rPr>
        <sz val="11"/>
        <rFont val="宋体"/>
        <charset val="134"/>
      </rPr>
      <t>其他政府性基金及对应专项债务收入安排的支出</t>
    </r>
  </si>
  <si>
    <r>
      <rPr>
        <sz val="11"/>
        <rFont val="Times New Roman"/>
        <charset val="134"/>
      </rPr>
      <t xml:space="preserve">    </t>
    </r>
    <r>
      <rPr>
        <sz val="11"/>
        <rFont val="宋体"/>
        <charset val="134"/>
      </rPr>
      <t>彩票发行销售机构业务费安排的支出</t>
    </r>
  </si>
  <si>
    <r>
      <rPr>
        <sz val="11"/>
        <color rgb="FFFF0000"/>
        <rFont val="Times New Roman"/>
        <charset val="134"/>
      </rPr>
      <t xml:space="preserve">    </t>
    </r>
    <r>
      <rPr>
        <sz val="11"/>
        <color rgb="FFFF0000"/>
        <rFont val="宋体"/>
        <charset val="134"/>
      </rPr>
      <t>彩票公益金安排的支出</t>
    </r>
  </si>
  <si>
    <r>
      <rPr>
        <sz val="11"/>
        <rFont val="宋体"/>
        <charset val="134"/>
      </rPr>
      <t>十、债务付息支出</t>
    </r>
  </si>
  <si>
    <r>
      <rPr>
        <sz val="11"/>
        <rFont val="宋体"/>
        <charset val="134"/>
      </rPr>
      <t>十一、债务发行费用支出</t>
    </r>
  </si>
  <si>
    <r>
      <rPr>
        <sz val="11"/>
        <rFont val="Times New Roman"/>
        <charset val="134"/>
      </rPr>
      <t xml:space="preserve">  </t>
    </r>
    <r>
      <rPr>
        <sz val="11"/>
        <rFont val="宋体"/>
        <charset val="134"/>
      </rPr>
      <t>政府性基金转移收入</t>
    </r>
  </si>
  <si>
    <r>
      <rPr>
        <sz val="11"/>
        <rFont val="Times New Roman"/>
        <charset val="134"/>
      </rPr>
      <t xml:space="preserve">  </t>
    </r>
    <r>
      <rPr>
        <sz val="11"/>
        <rFont val="宋体"/>
        <charset val="134"/>
      </rPr>
      <t>政府性基金转移支付</t>
    </r>
  </si>
  <si>
    <r>
      <rPr>
        <sz val="11"/>
        <rFont val="Times New Roman"/>
        <charset val="134"/>
      </rPr>
      <t xml:space="preserve">    </t>
    </r>
    <r>
      <rPr>
        <sz val="11"/>
        <rFont val="宋体"/>
        <charset val="134"/>
      </rPr>
      <t>政府性基金补助收入</t>
    </r>
  </si>
  <si>
    <r>
      <rPr>
        <sz val="11"/>
        <rFont val="Times New Roman"/>
        <charset val="134"/>
      </rPr>
      <t xml:space="preserve">    </t>
    </r>
    <r>
      <rPr>
        <sz val="11"/>
        <rFont val="宋体"/>
        <charset val="134"/>
      </rPr>
      <t>政府性基金补助支出</t>
    </r>
  </si>
  <si>
    <r>
      <rPr>
        <sz val="11"/>
        <rFont val="Times New Roman"/>
        <charset val="134"/>
      </rPr>
      <t xml:space="preserve">    </t>
    </r>
    <r>
      <rPr>
        <sz val="11"/>
        <rFont val="宋体"/>
        <charset val="134"/>
      </rPr>
      <t>政府性基金上解收入</t>
    </r>
  </si>
  <si>
    <r>
      <rPr>
        <sz val="11"/>
        <rFont val="Times New Roman"/>
        <charset val="134"/>
      </rPr>
      <t xml:space="preserve">    </t>
    </r>
    <r>
      <rPr>
        <sz val="11"/>
        <rFont val="宋体"/>
        <charset val="134"/>
      </rPr>
      <t>政府性基金上解支出</t>
    </r>
  </si>
  <si>
    <r>
      <rPr>
        <sz val="11"/>
        <rFont val="Times New Roman"/>
        <charset val="134"/>
      </rPr>
      <t xml:space="preserve"> </t>
    </r>
    <r>
      <rPr>
        <sz val="11"/>
        <rFont val="宋体"/>
        <charset val="134"/>
      </rPr>
      <t>调出资金</t>
    </r>
  </si>
  <si>
    <r>
      <rPr>
        <sz val="11"/>
        <rFont val="Times New Roman"/>
        <charset val="134"/>
      </rPr>
      <t xml:space="preserve"> </t>
    </r>
    <r>
      <rPr>
        <sz val="11"/>
        <rFont val="宋体"/>
        <charset val="134"/>
      </rPr>
      <t>年终结余</t>
    </r>
  </si>
  <si>
    <r>
      <rPr>
        <sz val="11"/>
        <rFont val="Times New Roman"/>
        <charset val="134"/>
      </rPr>
      <t xml:space="preserve">    </t>
    </r>
    <r>
      <rPr>
        <sz val="11"/>
        <rFont val="宋体"/>
        <charset val="134"/>
      </rPr>
      <t>其中：地方政府性基金调入专项收入</t>
    </r>
  </si>
  <si>
    <r>
      <rPr>
        <sz val="11"/>
        <rFont val="Times New Roman"/>
        <charset val="134"/>
      </rPr>
      <t xml:space="preserve"> </t>
    </r>
    <r>
      <rPr>
        <sz val="11"/>
        <rFont val="宋体"/>
        <charset val="134"/>
      </rPr>
      <t>地方政府专项债务还本支出</t>
    </r>
  </si>
  <si>
    <r>
      <rPr>
        <sz val="11"/>
        <rFont val="Times New Roman"/>
        <charset val="134"/>
      </rPr>
      <t xml:space="preserve">  </t>
    </r>
    <r>
      <rPr>
        <sz val="11"/>
        <rFont val="宋体"/>
        <charset val="134"/>
      </rPr>
      <t>地方政府专项债务收入</t>
    </r>
  </si>
  <si>
    <r>
      <rPr>
        <sz val="11"/>
        <rFont val="Times New Roman"/>
        <charset val="134"/>
      </rPr>
      <t xml:space="preserve"> </t>
    </r>
    <r>
      <rPr>
        <sz val="11"/>
        <rFont val="宋体"/>
        <charset val="134"/>
      </rPr>
      <t>地方政府专项债务转贷支出</t>
    </r>
  </si>
  <si>
    <r>
      <rPr>
        <sz val="11"/>
        <rFont val="Times New Roman"/>
        <charset val="134"/>
      </rPr>
      <t xml:space="preserve">  </t>
    </r>
    <r>
      <rPr>
        <sz val="11"/>
        <rFont val="宋体"/>
        <charset val="134"/>
      </rPr>
      <t>地方政府专项债务转贷收入</t>
    </r>
  </si>
  <si>
    <r>
      <rPr>
        <sz val="12"/>
        <rFont val="黑体"/>
        <charset val="134"/>
      </rPr>
      <t>表九</t>
    </r>
  </si>
  <si>
    <r>
      <rPr>
        <sz val="18"/>
        <rFont val="Times New Roman"/>
        <charset val="134"/>
      </rPr>
      <t>2019</t>
    </r>
    <r>
      <rPr>
        <sz val="18"/>
        <rFont val="方正小标宋_GBK"/>
        <charset val="134"/>
      </rPr>
      <t>年政府性基金预算收支明细表</t>
    </r>
  </si>
  <si>
    <r>
      <rPr>
        <sz val="11"/>
        <rFont val="Times New Roman"/>
        <charset val="134"/>
      </rPr>
      <t xml:space="preserve">      </t>
    </r>
    <r>
      <rPr>
        <sz val="11"/>
        <rFont val="宋体"/>
        <charset val="134"/>
      </rPr>
      <t>资助国产影片放映</t>
    </r>
  </si>
  <si>
    <r>
      <rPr>
        <sz val="11"/>
        <rFont val="宋体"/>
        <charset val="134"/>
      </rPr>
      <t>四、国家电影事业发展专项资金收入</t>
    </r>
  </si>
  <si>
    <r>
      <rPr>
        <sz val="11"/>
        <rFont val="Times New Roman"/>
        <charset val="134"/>
      </rPr>
      <t xml:space="preserve">   </t>
    </r>
    <r>
      <rPr>
        <sz val="11"/>
        <color rgb="FFFF0000"/>
        <rFont val="Times New Roman"/>
        <charset val="134"/>
      </rPr>
      <t xml:space="preserve">   </t>
    </r>
    <r>
      <rPr>
        <sz val="11"/>
        <color rgb="FFFF0000"/>
        <rFont val="宋体"/>
        <charset val="134"/>
      </rPr>
      <t>资助影院建设</t>
    </r>
  </si>
  <si>
    <r>
      <rPr>
        <sz val="11"/>
        <color rgb="FFFF0000"/>
        <rFont val="Times New Roman"/>
        <charset val="134"/>
      </rPr>
      <t xml:space="preserve">      </t>
    </r>
    <r>
      <rPr>
        <sz val="11"/>
        <color rgb="FFFF0000"/>
        <rFont val="宋体"/>
        <charset val="134"/>
      </rPr>
      <t>资助少数民族语电影译制</t>
    </r>
  </si>
  <si>
    <r>
      <rPr>
        <sz val="11"/>
        <rFont val="Times New Roman"/>
        <charset val="134"/>
      </rPr>
      <t xml:space="preserve">      </t>
    </r>
    <r>
      <rPr>
        <sz val="11"/>
        <rFont val="宋体"/>
        <charset val="134"/>
      </rPr>
      <t>其他国家电影事业发展专项资金支出</t>
    </r>
  </si>
  <si>
    <r>
      <rPr>
        <sz val="11"/>
        <rFont val="Times New Roman"/>
        <charset val="134"/>
      </rPr>
      <t xml:space="preserve">  </t>
    </r>
    <r>
      <rPr>
        <sz val="11"/>
        <rFont val="宋体"/>
        <charset val="134"/>
      </rPr>
      <t>土地出让价款收入</t>
    </r>
  </si>
  <si>
    <r>
      <rPr>
        <sz val="11"/>
        <color rgb="FFFF0000"/>
        <rFont val="Times New Roman"/>
        <charset val="134"/>
      </rPr>
      <t xml:space="preserve">      </t>
    </r>
    <r>
      <rPr>
        <sz val="11"/>
        <color rgb="FFFF0000"/>
        <rFont val="宋体"/>
        <charset val="134"/>
      </rPr>
      <t>宣传促销</t>
    </r>
  </si>
  <si>
    <r>
      <rPr>
        <sz val="11"/>
        <rFont val="Times New Roman"/>
        <charset val="134"/>
      </rPr>
      <t xml:space="preserve">  </t>
    </r>
    <r>
      <rPr>
        <sz val="11"/>
        <rFont val="宋体"/>
        <charset val="134"/>
      </rPr>
      <t>补缴的土地价款</t>
    </r>
  </si>
  <si>
    <r>
      <rPr>
        <sz val="11"/>
        <color rgb="FFFF0000"/>
        <rFont val="Times New Roman"/>
        <charset val="134"/>
      </rPr>
      <t xml:space="preserve">      </t>
    </r>
    <r>
      <rPr>
        <sz val="11"/>
        <color rgb="FFFF0000"/>
        <rFont val="宋体"/>
        <charset val="134"/>
      </rPr>
      <t>行业规划</t>
    </r>
  </si>
  <si>
    <r>
      <rPr>
        <sz val="11"/>
        <rFont val="Times New Roman"/>
        <charset val="134"/>
      </rPr>
      <t xml:space="preserve">  </t>
    </r>
    <r>
      <rPr>
        <sz val="11"/>
        <rFont val="宋体"/>
        <charset val="134"/>
      </rPr>
      <t>划拨土地收入</t>
    </r>
  </si>
  <si>
    <r>
      <rPr>
        <sz val="11"/>
        <color rgb="FFFF0000"/>
        <rFont val="Times New Roman"/>
        <charset val="134"/>
      </rPr>
      <t xml:space="preserve">      </t>
    </r>
    <r>
      <rPr>
        <sz val="11"/>
        <color rgb="FFFF0000"/>
        <rFont val="宋体"/>
        <charset val="134"/>
      </rPr>
      <t>旅游事业补助</t>
    </r>
  </si>
  <si>
    <r>
      <rPr>
        <sz val="11"/>
        <rFont val="Times New Roman"/>
        <charset val="134"/>
      </rPr>
      <t xml:space="preserve">  </t>
    </r>
    <r>
      <rPr>
        <sz val="11"/>
        <rFont val="宋体"/>
        <charset val="134"/>
      </rPr>
      <t>缴纳新增建设用地土地有偿使用费</t>
    </r>
  </si>
  <si>
    <r>
      <rPr>
        <sz val="11"/>
        <rFont val="Times New Roman"/>
        <charset val="134"/>
      </rPr>
      <t xml:space="preserve">  </t>
    </r>
    <r>
      <rPr>
        <sz val="11"/>
        <rFont val="宋体"/>
        <charset val="134"/>
      </rPr>
      <t>其他土地出让收入</t>
    </r>
  </si>
  <si>
    <r>
      <rPr>
        <sz val="11"/>
        <color rgb="FFFF0000"/>
        <rFont val="Times New Roman"/>
        <charset val="134"/>
      </rPr>
      <t xml:space="preserve">      </t>
    </r>
    <r>
      <rPr>
        <sz val="11"/>
        <color rgb="FFFF0000"/>
        <rFont val="宋体"/>
        <charset val="134"/>
      </rPr>
      <t>资助城市影院</t>
    </r>
  </si>
  <si>
    <r>
      <rPr>
        <sz val="11"/>
        <color rgb="FFFF0000"/>
        <rFont val="Times New Roman"/>
        <charset val="134"/>
      </rPr>
      <t xml:space="preserve">      </t>
    </r>
    <r>
      <rPr>
        <sz val="11"/>
        <color rgb="FFFF0000"/>
        <rFont val="宋体"/>
        <charset val="134"/>
      </rPr>
      <t>其他国家电影事业发展专项资金对应专项债务收入支出</t>
    </r>
  </si>
  <si>
    <r>
      <rPr>
        <sz val="11"/>
        <rFont val="Times New Roman"/>
        <charset val="134"/>
      </rPr>
      <t xml:space="preserve">  </t>
    </r>
    <r>
      <rPr>
        <sz val="11"/>
        <rFont val="宋体"/>
        <charset val="134"/>
      </rPr>
      <t>福利彩票公益金收入</t>
    </r>
  </si>
  <si>
    <r>
      <rPr>
        <sz val="11"/>
        <rFont val="Times New Roman"/>
        <charset val="134"/>
      </rPr>
      <t xml:space="preserve">  </t>
    </r>
    <r>
      <rPr>
        <sz val="11"/>
        <rFont val="宋体"/>
        <charset val="134"/>
      </rPr>
      <t>体育彩票公益金收入</t>
    </r>
  </si>
  <si>
    <r>
      <rPr>
        <sz val="11"/>
        <rFont val="Times New Roman"/>
        <charset val="134"/>
      </rPr>
      <t xml:space="preserve">      </t>
    </r>
    <r>
      <rPr>
        <sz val="11"/>
        <rFont val="宋体"/>
        <charset val="134"/>
      </rPr>
      <t>移民补助</t>
    </r>
  </si>
  <si>
    <r>
      <rPr>
        <sz val="11"/>
        <rFont val="Times New Roman"/>
        <charset val="134"/>
      </rPr>
      <t xml:space="preserve">      </t>
    </r>
    <r>
      <rPr>
        <sz val="11"/>
        <rFont val="宋体"/>
        <charset val="134"/>
      </rPr>
      <t>基础设施建设和经济发展</t>
    </r>
  </si>
  <si>
    <r>
      <rPr>
        <sz val="11"/>
        <rFont val="Times New Roman"/>
        <charset val="134"/>
      </rPr>
      <t xml:space="preserve">      </t>
    </r>
    <r>
      <rPr>
        <sz val="11"/>
        <rFont val="宋体"/>
        <charset val="134"/>
      </rPr>
      <t>其他大中型水库移民后期扶持基金支出</t>
    </r>
  </si>
  <si>
    <r>
      <rPr>
        <sz val="11"/>
        <rFont val="Times New Roman"/>
        <charset val="134"/>
      </rPr>
      <t xml:space="preserve">  </t>
    </r>
    <r>
      <rPr>
        <sz val="11"/>
        <rFont val="宋体"/>
        <charset val="134"/>
      </rPr>
      <t>南水北调工程建设资金</t>
    </r>
  </si>
  <si>
    <r>
      <rPr>
        <sz val="11"/>
        <rFont val="Times New Roman"/>
        <charset val="134"/>
      </rPr>
      <t xml:space="preserve">  </t>
    </r>
    <r>
      <rPr>
        <sz val="11"/>
        <rFont val="宋体"/>
        <charset val="134"/>
      </rPr>
      <t>三峡工程后续工作资金</t>
    </r>
  </si>
  <si>
    <r>
      <rPr>
        <sz val="11"/>
        <rFont val="Times New Roman"/>
        <charset val="134"/>
      </rPr>
      <t xml:space="preserve">  </t>
    </r>
    <r>
      <rPr>
        <sz val="11"/>
        <rFont val="宋体"/>
        <charset val="134"/>
      </rPr>
      <t>省级重大水利工程建设资金</t>
    </r>
  </si>
  <si>
    <r>
      <rPr>
        <sz val="11"/>
        <rFont val="Times New Roman"/>
        <charset val="134"/>
      </rPr>
      <t xml:space="preserve">      </t>
    </r>
    <r>
      <rPr>
        <sz val="11"/>
        <rFont val="宋体"/>
        <charset val="134"/>
      </rPr>
      <t>其他小型水库移民扶助基金支出</t>
    </r>
  </si>
  <si>
    <r>
      <rPr>
        <sz val="11"/>
        <color rgb="FFFF0000"/>
        <rFont val="Times New Roman"/>
        <charset val="134"/>
      </rPr>
      <t xml:space="preserve">      </t>
    </r>
    <r>
      <rPr>
        <sz val="11"/>
        <color rgb="FFFF0000"/>
        <rFont val="宋体"/>
        <charset val="134"/>
      </rPr>
      <t>基础设施建设和经济发展</t>
    </r>
  </si>
  <si>
    <r>
      <rPr>
        <sz val="11"/>
        <color rgb="FFFF0000"/>
        <rFont val="Times New Roman"/>
        <charset val="134"/>
      </rPr>
      <t xml:space="preserve">      </t>
    </r>
    <r>
      <rPr>
        <sz val="11"/>
        <color rgb="FFFF0000"/>
        <rFont val="宋体"/>
        <charset val="134"/>
      </rPr>
      <t>其他小型水库移民扶助基金对应专项债务收入安排的支出</t>
    </r>
  </si>
  <si>
    <r>
      <rPr>
        <sz val="11"/>
        <rFont val="Times New Roman"/>
        <charset val="134"/>
      </rPr>
      <t xml:space="preserve">      </t>
    </r>
    <r>
      <rPr>
        <sz val="11"/>
        <rFont val="宋体"/>
        <charset val="134"/>
      </rPr>
      <t>回收处理费用补贴</t>
    </r>
  </si>
  <si>
    <r>
      <rPr>
        <sz val="11"/>
        <rFont val="Times New Roman"/>
        <charset val="134"/>
      </rPr>
      <t xml:space="preserve">      </t>
    </r>
    <r>
      <rPr>
        <sz val="11"/>
        <rFont val="宋体"/>
        <charset val="134"/>
      </rPr>
      <t>信息系统建设</t>
    </r>
  </si>
  <si>
    <r>
      <rPr>
        <sz val="11"/>
        <rFont val="Times New Roman"/>
        <charset val="134"/>
      </rPr>
      <t xml:space="preserve">      </t>
    </r>
    <r>
      <rPr>
        <sz val="11"/>
        <rFont val="宋体"/>
        <charset val="134"/>
      </rPr>
      <t>基金征管经费</t>
    </r>
  </si>
  <si>
    <r>
      <rPr>
        <sz val="11"/>
        <rFont val="Times New Roman"/>
        <charset val="134"/>
      </rPr>
      <t xml:space="preserve">      </t>
    </r>
    <r>
      <rPr>
        <sz val="11"/>
        <rFont val="宋体"/>
        <charset val="134"/>
      </rPr>
      <t>其他废弃电器电子产品处理基金支出</t>
    </r>
  </si>
  <si>
    <r>
      <rPr>
        <sz val="11"/>
        <rFont val="Times New Roman"/>
        <charset val="134"/>
      </rPr>
      <t xml:space="preserve">      </t>
    </r>
    <r>
      <rPr>
        <sz val="11"/>
        <rFont val="宋体"/>
        <charset val="134"/>
      </rPr>
      <t>征地和拆迁补偿支出</t>
    </r>
  </si>
  <si>
    <r>
      <rPr>
        <sz val="11"/>
        <rFont val="Times New Roman"/>
        <charset val="134"/>
      </rPr>
      <t xml:space="preserve">      </t>
    </r>
    <r>
      <rPr>
        <sz val="11"/>
        <rFont val="宋体"/>
        <charset val="134"/>
      </rPr>
      <t>土地开发支出</t>
    </r>
  </si>
  <si>
    <r>
      <rPr>
        <sz val="11"/>
        <rFont val="Times New Roman"/>
        <charset val="134"/>
      </rPr>
      <t xml:space="preserve">      </t>
    </r>
    <r>
      <rPr>
        <sz val="11"/>
        <rFont val="宋体"/>
        <charset val="134"/>
      </rPr>
      <t>城市建设支出</t>
    </r>
  </si>
  <si>
    <r>
      <rPr>
        <sz val="11"/>
        <rFont val="Times New Roman"/>
        <charset val="134"/>
      </rPr>
      <t xml:space="preserve">      </t>
    </r>
    <r>
      <rPr>
        <sz val="11"/>
        <rFont val="宋体"/>
        <charset val="134"/>
      </rPr>
      <t>农村基础设施建设支出</t>
    </r>
  </si>
  <si>
    <r>
      <rPr>
        <sz val="11"/>
        <rFont val="Times New Roman"/>
        <charset val="134"/>
      </rPr>
      <t xml:space="preserve">      </t>
    </r>
    <r>
      <rPr>
        <sz val="11"/>
        <rFont val="宋体"/>
        <charset val="134"/>
      </rPr>
      <t>补助被征地农民支出</t>
    </r>
  </si>
  <si>
    <r>
      <rPr>
        <sz val="11"/>
        <rFont val="Times New Roman"/>
        <charset val="134"/>
      </rPr>
      <t xml:space="preserve">      </t>
    </r>
    <r>
      <rPr>
        <sz val="11"/>
        <rFont val="宋体"/>
        <charset val="134"/>
      </rPr>
      <t>土地出让业务支出</t>
    </r>
  </si>
  <si>
    <r>
      <rPr>
        <sz val="11"/>
        <rFont val="Times New Roman"/>
        <charset val="134"/>
      </rPr>
      <t xml:space="preserve">      </t>
    </r>
    <r>
      <rPr>
        <sz val="11"/>
        <rFont val="宋体"/>
        <charset val="134"/>
      </rPr>
      <t>廉租住房支出</t>
    </r>
  </si>
  <si>
    <r>
      <rPr>
        <sz val="11"/>
        <rFont val="Times New Roman"/>
        <charset val="134"/>
      </rPr>
      <t xml:space="preserve">      </t>
    </r>
    <r>
      <rPr>
        <sz val="11"/>
        <rFont val="宋体"/>
        <charset val="134"/>
      </rPr>
      <t>支付破产或改制企业职工安置费</t>
    </r>
  </si>
  <si>
    <r>
      <rPr>
        <sz val="11"/>
        <rFont val="Times New Roman"/>
        <charset val="134"/>
      </rPr>
      <t xml:space="preserve">      </t>
    </r>
    <r>
      <rPr>
        <sz val="11"/>
        <rFont val="宋体"/>
        <charset val="134"/>
      </rPr>
      <t>棚户区改造支出</t>
    </r>
  </si>
  <si>
    <r>
      <rPr>
        <sz val="11"/>
        <color indexed="8"/>
        <rFont val="Times New Roman"/>
        <charset val="134"/>
      </rPr>
      <t xml:space="preserve">      </t>
    </r>
    <r>
      <rPr>
        <sz val="11"/>
        <color indexed="8"/>
        <rFont val="宋体"/>
        <charset val="134"/>
      </rPr>
      <t>公共租赁住房支出</t>
    </r>
  </si>
  <si>
    <r>
      <rPr>
        <sz val="11"/>
        <color indexed="8"/>
        <rFont val="Times New Roman"/>
        <charset val="134"/>
      </rPr>
      <t xml:space="preserve">      </t>
    </r>
    <r>
      <rPr>
        <sz val="11"/>
        <color indexed="8"/>
        <rFont val="宋体"/>
        <charset val="134"/>
      </rPr>
      <t>保障性住房租金补贴</t>
    </r>
  </si>
  <si>
    <r>
      <rPr>
        <sz val="11"/>
        <rFont val="Times New Roman"/>
        <charset val="134"/>
      </rPr>
      <t xml:space="preserve">      </t>
    </r>
    <r>
      <rPr>
        <sz val="11"/>
        <rFont val="宋体"/>
        <charset val="134"/>
      </rPr>
      <t>其他国有土地使用权出让收入安排的支出</t>
    </r>
  </si>
  <si>
    <r>
      <rPr>
        <sz val="11"/>
        <rFont val="Times New Roman"/>
        <charset val="134"/>
      </rPr>
      <t xml:space="preserve">      </t>
    </r>
    <r>
      <rPr>
        <sz val="11"/>
        <rFont val="宋体"/>
        <charset val="134"/>
      </rPr>
      <t>其他国有土地收益基金支出</t>
    </r>
  </si>
  <si>
    <r>
      <rPr>
        <sz val="11"/>
        <color rgb="FFFF0000"/>
        <rFont val="Times New Roman"/>
        <charset val="134"/>
      </rPr>
      <t xml:space="preserve">    </t>
    </r>
    <r>
      <rPr>
        <sz val="11"/>
        <color rgb="FFFF0000"/>
        <rFont val="宋体"/>
        <charset val="134"/>
      </rPr>
      <t>农业土地开发资金安排的支出</t>
    </r>
  </si>
  <si>
    <r>
      <rPr>
        <sz val="11"/>
        <rFont val="Times New Roman"/>
        <charset val="134"/>
      </rPr>
      <t xml:space="preserve">      </t>
    </r>
    <r>
      <rPr>
        <sz val="11"/>
        <rFont val="宋体"/>
        <charset val="134"/>
      </rPr>
      <t>城市公共设施</t>
    </r>
  </si>
  <si>
    <r>
      <rPr>
        <sz val="11"/>
        <rFont val="Times New Roman"/>
        <charset val="134"/>
      </rPr>
      <t xml:space="preserve">      </t>
    </r>
    <r>
      <rPr>
        <sz val="11"/>
        <rFont val="宋体"/>
        <charset val="134"/>
      </rPr>
      <t>城市环境卫生</t>
    </r>
  </si>
  <si>
    <r>
      <rPr>
        <sz val="11"/>
        <rFont val="Times New Roman"/>
        <charset val="134"/>
      </rPr>
      <t xml:space="preserve">      </t>
    </r>
    <r>
      <rPr>
        <sz val="11"/>
        <rFont val="宋体"/>
        <charset val="134"/>
      </rPr>
      <t>公有房屋</t>
    </r>
  </si>
  <si>
    <r>
      <rPr>
        <sz val="11"/>
        <rFont val="Times New Roman"/>
        <charset val="134"/>
      </rPr>
      <t xml:space="preserve">      </t>
    </r>
    <r>
      <rPr>
        <sz val="11"/>
        <rFont val="宋体"/>
        <charset val="134"/>
      </rPr>
      <t>城市防洪</t>
    </r>
  </si>
  <si>
    <r>
      <rPr>
        <sz val="11"/>
        <rFont val="Times New Roman"/>
        <charset val="134"/>
      </rPr>
      <t xml:space="preserve">      </t>
    </r>
    <r>
      <rPr>
        <sz val="11"/>
        <rFont val="宋体"/>
        <charset val="134"/>
      </rPr>
      <t>其他城市基础设施配套费安排的支出</t>
    </r>
  </si>
  <si>
    <r>
      <rPr>
        <sz val="11"/>
        <color rgb="FFFF0000"/>
        <rFont val="Times New Roman"/>
        <charset val="134"/>
      </rPr>
      <t xml:space="preserve">    </t>
    </r>
    <r>
      <rPr>
        <sz val="11"/>
        <color rgb="FFFF0000"/>
        <rFont val="宋体"/>
        <charset val="134"/>
      </rPr>
      <t>污水处理费收入安排的支出</t>
    </r>
  </si>
  <si>
    <r>
      <rPr>
        <sz val="11"/>
        <rFont val="Times New Roman"/>
        <charset val="134"/>
      </rPr>
      <t xml:space="preserve">      </t>
    </r>
    <r>
      <rPr>
        <sz val="11"/>
        <rFont val="宋体"/>
        <charset val="134"/>
      </rPr>
      <t>污水处理设施建设和运营</t>
    </r>
  </si>
  <si>
    <r>
      <rPr>
        <sz val="11"/>
        <rFont val="Times New Roman"/>
        <charset val="134"/>
      </rPr>
      <t xml:space="preserve">      </t>
    </r>
    <r>
      <rPr>
        <sz val="11"/>
        <rFont val="宋体"/>
        <charset val="134"/>
      </rPr>
      <t>代征手续费</t>
    </r>
  </si>
  <si>
    <r>
      <rPr>
        <sz val="11"/>
        <rFont val="Times New Roman"/>
        <charset val="134"/>
      </rPr>
      <t xml:space="preserve">      </t>
    </r>
    <r>
      <rPr>
        <sz val="11"/>
        <rFont val="宋体"/>
        <charset val="134"/>
      </rPr>
      <t>其他污水处理费安排的支出</t>
    </r>
  </si>
  <si>
    <r>
      <rPr>
        <sz val="11"/>
        <color rgb="FFFF0000"/>
        <rFont val="Times New Roman"/>
        <charset val="134"/>
      </rPr>
      <t xml:space="preserve">      </t>
    </r>
    <r>
      <rPr>
        <sz val="11"/>
        <color rgb="FFFF0000"/>
        <rFont val="宋体"/>
        <charset val="134"/>
      </rPr>
      <t>征地和拆迁补偿支出</t>
    </r>
  </si>
  <si>
    <r>
      <rPr>
        <sz val="11"/>
        <color rgb="FFFF0000"/>
        <rFont val="Times New Roman"/>
        <charset val="134"/>
      </rPr>
      <t xml:space="preserve">      </t>
    </r>
    <r>
      <rPr>
        <sz val="11"/>
        <color rgb="FFFF0000"/>
        <rFont val="宋体"/>
        <charset val="134"/>
      </rPr>
      <t>土地开发支出</t>
    </r>
  </si>
  <si>
    <r>
      <rPr>
        <sz val="11"/>
        <color rgb="FFFF0000"/>
        <rFont val="Times New Roman"/>
        <charset val="134"/>
      </rPr>
      <t xml:space="preserve">      </t>
    </r>
    <r>
      <rPr>
        <sz val="11"/>
        <color rgb="FFFF0000"/>
        <rFont val="宋体"/>
        <charset val="134"/>
      </rPr>
      <t>其他土地储备专项债券收入安排的支出</t>
    </r>
  </si>
  <si>
    <r>
      <rPr>
        <sz val="11"/>
        <color theme="1"/>
        <rFont val="Times New Roman"/>
        <charset val="134"/>
      </rPr>
      <t xml:space="preserve">      </t>
    </r>
    <r>
      <rPr>
        <sz val="11"/>
        <color rgb="FFFF0000"/>
        <rFont val="宋体"/>
        <charset val="134"/>
      </rPr>
      <t>其他棚户区改造专项债券收入安排的支出</t>
    </r>
  </si>
  <si>
    <r>
      <rPr>
        <sz val="11"/>
        <color rgb="FFFF0000"/>
        <rFont val="Times New Roman"/>
        <charset val="134"/>
      </rPr>
      <t xml:space="preserve">      </t>
    </r>
    <r>
      <rPr>
        <sz val="11"/>
        <color rgb="FFFF0000"/>
        <rFont val="宋体"/>
        <charset val="134"/>
      </rPr>
      <t>城市公共设施</t>
    </r>
  </si>
  <si>
    <r>
      <rPr>
        <sz val="11"/>
        <color rgb="FFFF0000"/>
        <rFont val="Times New Roman"/>
        <charset val="134"/>
      </rPr>
      <t xml:space="preserve">      </t>
    </r>
    <r>
      <rPr>
        <sz val="11"/>
        <color rgb="FFFF0000"/>
        <rFont val="宋体"/>
        <charset val="134"/>
      </rPr>
      <t>城市环境卫生</t>
    </r>
  </si>
  <si>
    <r>
      <rPr>
        <sz val="11"/>
        <color rgb="FFFF0000"/>
        <rFont val="Times New Roman"/>
        <charset val="134"/>
      </rPr>
      <t xml:space="preserve">      </t>
    </r>
    <r>
      <rPr>
        <sz val="11"/>
        <color rgb="FFFF0000"/>
        <rFont val="宋体"/>
        <charset val="134"/>
      </rPr>
      <t>公有房屋</t>
    </r>
  </si>
  <si>
    <r>
      <rPr>
        <sz val="11"/>
        <color rgb="FFFF0000"/>
        <rFont val="Times New Roman"/>
        <charset val="134"/>
      </rPr>
      <t xml:space="preserve">      </t>
    </r>
    <r>
      <rPr>
        <sz val="11"/>
        <color rgb="FFFF0000"/>
        <rFont val="宋体"/>
        <charset val="134"/>
      </rPr>
      <t>城市防洪</t>
    </r>
  </si>
  <si>
    <r>
      <rPr>
        <sz val="11"/>
        <color rgb="FFFF0000"/>
        <rFont val="Times New Roman"/>
        <charset val="134"/>
      </rPr>
      <t xml:space="preserve">      </t>
    </r>
    <r>
      <rPr>
        <sz val="11"/>
        <color rgb="FFFF0000"/>
        <rFont val="宋体"/>
        <charset val="134"/>
      </rPr>
      <t>其他城市基础设施配套费对应专项债务收入安排的支出</t>
    </r>
  </si>
  <si>
    <r>
      <rPr>
        <sz val="11"/>
        <color rgb="FFFF0000"/>
        <rFont val="Times New Roman"/>
        <charset val="134"/>
      </rPr>
      <t xml:space="preserve">      </t>
    </r>
    <r>
      <rPr>
        <sz val="11"/>
        <color rgb="FFFF0000"/>
        <rFont val="宋体"/>
        <charset val="134"/>
      </rPr>
      <t>污水处理设施建设和运营</t>
    </r>
  </si>
  <si>
    <r>
      <rPr>
        <sz val="11"/>
        <color rgb="FFFF0000"/>
        <rFont val="Times New Roman"/>
        <charset val="134"/>
      </rPr>
      <t xml:space="preserve">      </t>
    </r>
    <r>
      <rPr>
        <sz val="11"/>
        <color rgb="FFFF0000"/>
        <rFont val="宋体"/>
        <charset val="134"/>
      </rPr>
      <t>其他污水处理费对应专项债务收入安排的支出</t>
    </r>
  </si>
  <si>
    <r>
      <rPr>
        <sz val="11"/>
        <rFont val="Times New Roman"/>
        <charset val="134"/>
      </rPr>
      <t xml:space="preserve">      </t>
    </r>
    <r>
      <rPr>
        <sz val="11"/>
        <rFont val="宋体"/>
        <charset val="134"/>
      </rPr>
      <t>解决移民遗留问题</t>
    </r>
  </si>
  <si>
    <r>
      <rPr>
        <sz val="11"/>
        <rFont val="Times New Roman"/>
        <charset val="134"/>
      </rPr>
      <t xml:space="preserve">      </t>
    </r>
    <r>
      <rPr>
        <sz val="11"/>
        <rFont val="宋体"/>
        <charset val="134"/>
      </rPr>
      <t>库区防护工程维护</t>
    </r>
  </si>
  <si>
    <r>
      <rPr>
        <sz val="11"/>
        <rFont val="Times New Roman"/>
        <charset val="134"/>
      </rPr>
      <t xml:space="preserve">      </t>
    </r>
    <r>
      <rPr>
        <sz val="11"/>
        <rFont val="宋体"/>
        <charset val="134"/>
      </rPr>
      <t>其他大中型水库库区基金支出</t>
    </r>
  </si>
  <si>
    <r>
      <rPr>
        <sz val="11"/>
        <rFont val="Times New Roman"/>
        <charset val="134"/>
      </rPr>
      <t xml:space="preserve">      </t>
    </r>
    <r>
      <rPr>
        <sz val="11"/>
        <rFont val="宋体"/>
        <charset val="134"/>
      </rPr>
      <t>库区维护和管理</t>
    </r>
  </si>
  <si>
    <r>
      <rPr>
        <sz val="11"/>
        <rFont val="Times New Roman"/>
        <charset val="134"/>
      </rPr>
      <t xml:space="preserve">      </t>
    </r>
    <r>
      <rPr>
        <sz val="11"/>
        <rFont val="宋体"/>
        <charset val="134"/>
      </rPr>
      <t>其他三峡水库库区基金支出</t>
    </r>
  </si>
  <si>
    <r>
      <rPr>
        <sz val="11"/>
        <rFont val="Times New Roman"/>
        <charset val="134"/>
      </rPr>
      <t xml:space="preserve">      </t>
    </r>
    <r>
      <rPr>
        <sz val="11"/>
        <rFont val="宋体"/>
        <charset val="134"/>
      </rPr>
      <t>三峡工程后续工作</t>
    </r>
  </si>
  <si>
    <r>
      <rPr>
        <sz val="11"/>
        <rFont val="Times New Roman"/>
        <charset val="134"/>
      </rPr>
      <t xml:space="preserve">      </t>
    </r>
    <r>
      <rPr>
        <sz val="11"/>
        <rFont val="宋体"/>
        <charset val="134"/>
      </rPr>
      <t>地方重大水利工程建设</t>
    </r>
  </si>
  <si>
    <r>
      <rPr>
        <sz val="11"/>
        <rFont val="Times New Roman"/>
        <charset val="134"/>
      </rPr>
      <t xml:space="preserve">      </t>
    </r>
    <r>
      <rPr>
        <sz val="11"/>
        <rFont val="宋体"/>
        <charset val="134"/>
      </rPr>
      <t>其他重大水利工程建设基金支出</t>
    </r>
  </si>
  <si>
    <r>
      <rPr>
        <sz val="11"/>
        <color rgb="FFFF0000"/>
        <rFont val="Times New Roman"/>
        <charset val="134"/>
      </rPr>
      <t xml:space="preserve">      </t>
    </r>
    <r>
      <rPr>
        <sz val="11"/>
        <color rgb="FFFF0000"/>
        <rFont val="宋体"/>
        <charset val="134"/>
      </rPr>
      <t>其他大中型水库库区基金对应专项债务收入支出</t>
    </r>
  </si>
  <si>
    <r>
      <rPr>
        <sz val="11"/>
        <color rgb="FFFF0000"/>
        <rFont val="Times New Roman"/>
        <charset val="134"/>
      </rPr>
      <t xml:space="preserve">      </t>
    </r>
    <r>
      <rPr>
        <sz val="11"/>
        <color rgb="FFFF0000"/>
        <rFont val="宋体"/>
        <charset val="134"/>
      </rPr>
      <t>南水北调工程建设</t>
    </r>
  </si>
  <si>
    <r>
      <rPr>
        <sz val="11"/>
        <color rgb="FFFF0000"/>
        <rFont val="Times New Roman"/>
        <charset val="134"/>
      </rPr>
      <t xml:space="preserve">      </t>
    </r>
    <r>
      <rPr>
        <sz val="11"/>
        <color rgb="FFFF0000"/>
        <rFont val="宋体"/>
        <charset val="134"/>
      </rPr>
      <t>三峡工程后续工作</t>
    </r>
  </si>
  <si>
    <r>
      <rPr>
        <sz val="11"/>
        <color rgb="FFFF0000"/>
        <rFont val="Times New Roman"/>
        <charset val="134"/>
      </rPr>
      <t xml:space="preserve">      </t>
    </r>
    <r>
      <rPr>
        <sz val="11"/>
        <color rgb="FFFF0000"/>
        <rFont val="宋体"/>
        <charset val="134"/>
      </rPr>
      <t>地方重大水利工程建设</t>
    </r>
  </si>
  <si>
    <r>
      <rPr>
        <sz val="11"/>
        <color rgb="FFFF0000"/>
        <rFont val="Times New Roman"/>
        <charset val="134"/>
      </rPr>
      <t xml:space="preserve">      </t>
    </r>
    <r>
      <rPr>
        <sz val="11"/>
        <color rgb="FFFF0000"/>
        <rFont val="宋体"/>
        <charset val="134"/>
      </rPr>
      <t>其他重大水利工程建设基金对应专项债务收入支出</t>
    </r>
  </si>
  <si>
    <r>
      <rPr>
        <sz val="11"/>
        <rFont val="Times New Roman"/>
        <charset val="134"/>
      </rPr>
      <t xml:space="preserve">      </t>
    </r>
    <r>
      <rPr>
        <sz val="11"/>
        <rFont val="宋体"/>
        <charset val="134"/>
      </rPr>
      <t>公路还贷</t>
    </r>
  </si>
  <si>
    <r>
      <rPr>
        <sz val="11"/>
        <rFont val="Times New Roman"/>
        <charset val="134"/>
      </rPr>
      <t xml:space="preserve">      </t>
    </r>
    <r>
      <rPr>
        <sz val="11"/>
        <rFont val="宋体"/>
        <charset val="134"/>
      </rPr>
      <t>其他海南省高等级公路车辆通行附加费安排的支出</t>
    </r>
  </si>
  <si>
    <r>
      <rPr>
        <sz val="11"/>
        <rFont val="Times New Roman"/>
        <charset val="134"/>
      </rPr>
      <t xml:space="preserve">      </t>
    </r>
    <r>
      <rPr>
        <sz val="11"/>
        <rFont val="宋体"/>
        <charset val="134"/>
      </rPr>
      <t>政府还贷公路养护</t>
    </r>
  </si>
  <si>
    <r>
      <rPr>
        <sz val="11"/>
        <rFont val="Times New Roman"/>
        <charset val="134"/>
      </rPr>
      <t xml:space="preserve">      </t>
    </r>
    <r>
      <rPr>
        <sz val="11"/>
        <rFont val="宋体"/>
        <charset val="134"/>
      </rPr>
      <t>政府还贷公路管理</t>
    </r>
  </si>
  <si>
    <r>
      <rPr>
        <sz val="11"/>
        <rFont val="Times New Roman"/>
        <charset val="134"/>
      </rPr>
      <t xml:space="preserve">      </t>
    </r>
    <r>
      <rPr>
        <sz val="11"/>
        <rFont val="宋体"/>
        <charset val="134"/>
      </rPr>
      <t>其他车辆通行费安排的支出</t>
    </r>
  </si>
  <si>
    <r>
      <rPr>
        <sz val="11"/>
        <rFont val="Times New Roman"/>
        <charset val="134"/>
      </rPr>
      <t xml:space="preserve">      </t>
    </r>
    <r>
      <rPr>
        <sz val="11"/>
        <rFont val="宋体"/>
        <charset val="134"/>
      </rPr>
      <t>航道建设和维护</t>
    </r>
  </si>
  <si>
    <r>
      <rPr>
        <sz val="11"/>
        <rFont val="Times New Roman"/>
        <charset val="134"/>
      </rPr>
      <t xml:space="preserve">      </t>
    </r>
    <r>
      <rPr>
        <sz val="11"/>
        <rFont val="宋体"/>
        <charset val="134"/>
      </rPr>
      <t>航运保障系统建设</t>
    </r>
  </si>
  <si>
    <r>
      <rPr>
        <sz val="11"/>
        <rFont val="Times New Roman"/>
        <charset val="134"/>
      </rPr>
      <t xml:space="preserve">      </t>
    </r>
    <r>
      <rPr>
        <sz val="11"/>
        <rFont val="宋体"/>
        <charset val="134"/>
      </rPr>
      <t>其他港口建设费安排的支出</t>
    </r>
  </si>
  <si>
    <r>
      <rPr>
        <sz val="11"/>
        <rFont val="Times New Roman"/>
        <charset val="134"/>
      </rPr>
      <t xml:space="preserve">      </t>
    </r>
    <r>
      <rPr>
        <sz val="11"/>
        <rFont val="宋体"/>
        <charset val="134"/>
      </rPr>
      <t>铁路建设投资</t>
    </r>
  </si>
  <si>
    <r>
      <rPr>
        <sz val="11"/>
        <rFont val="Times New Roman"/>
        <charset val="134"/>
      </rPr>
      <t xml:space="preserve">      </t>
    </r>
    <r>
      <rPr>
        <sz val="11"/>
        <rFont val="宋体"/>
        <charset val="134"/>
      </rPr>
      <t>购置铁路机车车辆</t>
    </r>
  </si>
  <si>
    <r>
      <rPr>
        <sz val="11"/>
        <rFont val="Times New Roman"/>
        <charset val="134"/>
      </rPr>
      <t xml:space="preserve">      </t>
    </r>
    <r>
      <rPr>
        <sz val="11"/>
        <rFont val="宋体"/>
        <charset val="134"/>
      </rPr>
      <t>铁路还贷</t>
    </r>
  </si>
  <si>
    <r>
      <rPr>
        <sz val="11"/>
        <rFont val="Times New Roman"/>
        <charset val="134"/>
      </rPr>
      <t xml:space="preserve">      </t>
    </r>
    <r>
      <rPr>
        <sz val="11"/>
        <rFont val="宋体"/>
        <charset val="134"/>
      </rPr>
      <t>建设项目铺底资金</t>
    </r>
  </si>
  <si>
    <r>
      <rPr>
        <sz val="11"/>
        <rFont val="Times New Roman"/>
        <charset val="134"/>
      </rPr>
      <t xml:space="preserve">      </t>
    </r>
    <r>
      <rPr>
        <sz val="11"/>
        <rFont val="宋体"/>
        <charset val="134"/>
      </rPr>
      <t>勘测设计</t>
    </r>
  </si>
  <si>
    <r>
      <rPr>
        <sz val="11"/>
        <rFont val="Times New Roman"/>
        <charset val="134"/>
      </rPr>
      <t xml:space="preserve">      </t>
    </r>
    <r>
      <rPr>
        <sz val="11"/>
        <rFont val="宋体"/>
        <charset val="134"/>
      </rPr>
      <t>注册资本金</t>
    </r>
  </si>
  <si>
    <r>
      <rPr>
        <sz val="11"/>
        <rFont val="Times New Roman"/>
        <charset val="134"/>
      </rPr>
      <t xml:space="preserve">      </t>
    </r>
    <r>
      <rPr>
        <sz val="11"/>
        <rFont val="宋体"/>
        <charset val="134"/>
      </rPr>
      <t>周转资金</t>
    </r>
  </si>
  <si>
    <r>
      <rPr>
        <sz val="11"/>
        <rFont val="Times New Roman"/>
        <charset val="134"/>
      </rPr>
      <t xml:space="preserve">      </t>
    </r>
    <r>
      <rPr>
        <sz val="11"/>
        <rFont val="宋体"/>
        <charset val="134"/>
      </rPr>
      <t>其他铁路建设基金支出</t>
    </r>
  </si>
  <si>
    <r>
      <rPr>
        <sz val="11"/>
        <rFont val="Times New Roman"/>
        <charset val="134"/>
      </rPr>
      <t xml:space="preserve">      </t>
    </r>
    <r>
      <rPr>
        <sz val="11"/>
        <rFont val="宋体"/>
        <charset val="134"/>
      </rPr>
      <t>应急处置费用</t>
    </r>
  </si>
  <si>
    <r>
      <rPr>
        <sz val="11"/>
        <rFont val="Times New Roman"/>
        <charset val="134"/>
      </rPr>
      <t xml:space="preserve">      </t>
    </r>
    <r>
      <rPr>
        <sz val="11"/>
        <rFont val="宋体"/>
        <charset val="134"/>
      </rPr>
      <t>控制清除污染</t>
    </r>
  </si>
  <si>
    <r>
      <rPr>
        <sz val="11"/>
        <rFont val="Times New Roman"/>
        <charset val="134"/>
      </rPr>
      <t xml:space="preserve">      </t>
    </r>
    <r>
      <rPr>
        <sz val="11"/>
        <rFont val="宋体"/>
        <charset val="134"/>
      </rPr>
      <t>损失补偿</t>
    </r>
  </si>
  <si>
    <r>
      <rPr>
        <sz val="11"/>
        <rFont val="Times New Roman"/>
        <charset val="134"/>
      </rPr>
      <t xml:space="preserve">      </t>
    </r>
    <r>
      <rPr>
        <sz val="11"/>
        <rFont val="宋体"/>
        <charset val="134"/>
      </rPr>
      <t>生态恢复</t>
    </r>
  </si>
  <si>
    <r>
      <rPr>
        <sz val="11"/>
        <rFont val="Times New Roman"/>
        <charset val="134"/>
      </rPr>
      <t xml:space="preserve">      </t>
    </r>
    <r>
      <rPr>
        <sz val="11"/>
        <rFont val="宋体"/>
        <charset val="134"/>
      </rPr>
      <t>监视监测</t>
    </r>
  </si>
  <si>
    <r>
      <rPr>
        <sz val="11"/>
        <rFont val="Times New Roman"/>
        <charset val="134"/>
      </rPr>
      <t xml:space="preserve">      </t>
    </r>
    <r>
      <rPr>
        <sz val="11"/>
        <rFont val="宋体"/>
        <charset val="134"/>
      </rPr>
      <t>其他船舶油污损害赔偿基金支出</t>
    </r>
  </si>
  <si>
    <r>
      <rPr>
        <sz val="11"/>
        <rFont val="Times New Roman"/>
        <charset val="134"/>
      </rPr>
      <t xml:space="preserve">      </t>
    </r>
    <r>
      <rPr>
        <sz val="11"/>
        <rFont val="宋体"/>
        <charset val="134"/>
      </rPr>
      <t>民航机场建设</t>
    </r>
  </si>
  <si>
    <r>
      <rPr>
        <sz val="11"/>
        <rFont val="Times New Roman"/>
        <charset val="134"/>
      </rPr>
      <t xml:space="preserve">      </t>
    </r>
    <r>
      <rPr>
        <sz val="11"/>
        <rFont val="宋体"/>
        <charset val="134"/>
      </rPr>
      <t>民航安全</t>
    </r>
  </si>
  <si>
    <r>
      <rPr>
        <sz val="11"/>
        <rFont val="Times New Roman"/>
        <charset val="134"/>
      </rPr>
      <t xml:space="preserve">      </t>
    </r>
    <r>
      <rPr>
        <sz val="11"/>
        <rFont val="宋体"/>
        <charset val="134"/>
      </rPr>
      <t>航线和机场补贴</t>
    </r>
  </si>
  <si>
    <r>
      <rPr>
        <sz val="11"/>
        <rFont val="Times New Roman"/>
        <charset val="134"/>
      </rPr>
      <t xml:space="preserve">      </t>
    </r>
    <r>
      <rPr>
        <sz val="11"/>
        <rFont val="宋体"/>
        <charset val="134"/>
      </rPr>
      <t>民航节能减排</t>
    </r>
  </si>
  <si>
    <r>
      <rPr>
        <sz val="11"/>
        <rFont val="Times New Roman"/>
        <charset val="134"/>
      </rPr>
      <t xml:space="preserve">      </t>
    </r>
    <r>
      <rPr>
        <sz val="11"/>
        <rFont val="宋体"/>
        <charset val="134"/>
      </rPr>
      <t>通用航空发展</t>
    </r>
  </si>
  <si>
    <r>
      <rPr>
        <sz val="11"/>
        <rFont val="Times New Roman"/>
        <charset val="134"/>
      </rPr>
      <t xml:space="preserve">      </t>
    </r>
    <r>
      <rPr>
        <sz val="11"/>
        <rFont val="宋体"/>
        <charset val="134"/>
      </rPr>
      <t>征管经费</t>
    </r>
  </si>
  <si>
    <r>
      <rPr>
        <sz val="11"/>
        <rFont val="Times New Roman"/>
        <charset val="134"/>
      </rPr>
      <t xml:space="preserve">      </t>
    </r>
    <r>
      <rPr>
        <sz val="11"/>
        <rFont val="宋体"/>
        <charset val="134"/>
      </rPr>
      <t>其他民航发展基金支出</t>
    </r>
  </si>
  <si>
    <r>
      <rPr>
        <sz val="11"/>
        <color rgb="FFFF0000"/>
        <rFont val="Times New Roman"/>
        <charset val="134"/>
      </rPr>
      <t xml:space="preserve">      </t>
    </r>
    <r>
      <rPr>
        <sz val="11"/>
        <color rgb="FFFF0000"/>
        <rFont val="宋体"/>
        <charset val="134"/>
      </rPr>
      <t>公路建设</t>
    </r>
  </si>
  <si>
    <r>
      <rPr>
        <sz val="11"/>
        <color rgb="FFFF0000"/>
        <rFont val="Times New Roman"/>
        <charset val="134"/>
      </rPr>
      <t xml:space="preserve">      </t>
    </r>
    <r>
      <rPr>
        <sz val="11"/>
        <color rgb="FFFF0000"/>
        <rFont val="宋体"/>
        <charset val="134"/>
      </rPr>
      <t>其他海南省高等级公路车辆通行附加费对应专项债务收入安排的支出</t>
    </r>
  </si>
  <si>
    <r>
      <rPr>
        <sz val="11"/>
        <color rgb="FFFF0000"/>
        <rFont val="Times New Roman"/>
        <charset val="134"/>
      </rPr>
      <t xml:space="preserve">      </t>
    </r>
    <r>
      <rPr>
        <sz val="11"/>
        <color rgb="FFFF0000"/>
        <rFont val="宋体"/>
        <charset val="134"/>
      </rPr>
      <t>其他政府收费公路专项债券收入安排的支出</t>
    </r>
  </si>
  <si>
    <r>
      <rPr>
        <sz val="11"/>
        <color rgb="FFFF0000"/>
        <rFont val="Times New Roman"/>
        <charset val="134"/>
      </rPr>
      <t xml:space="preserve">      </t>
    </r>
    <r>
      <rPr>
        <sz val="11"/>
        <color rgb="FFFF0000"/>
        <rFont val="宋体"/>
        <charset val="134"/>
      </rPr>
      <t>港口设施</t>
    </r>
  </si>
  <si>
    <r>
      <rPr>
        <sz val="11"/>
        <color rgb="FFFF0000"/>
        <rFont val="Times New Roman"/>
        <charset val="134"/>
      </rPr>
      <t xml:space="preserve">      </t>
    </r>
    <r>
      <rPr>
        <sz val="11"/>
        <color rgb="FFFF0000"/>
        <rFont val="宋体"/>
        <charset val="134"/>
      </rPr>
      <t>航运保障系统建设</t>
    </r>
  </si>
  <si>
    <r>
      <rPr>
        <sz val="11"/>
        <color rgb="FFFF0000"/>
        <rFont val="Times New Roman"/>
        <charset val="134"/>
      </rPr>
      <t xml:space="preserve">      </t>
    </r>
    <r>
      <rPr>
        <sz val="11"/>
        <color rgb="FFFF0000"/>
        <rFont val="宋体"/>
        <charset val="134"/>
      </rPr>
      <t>其他港口建设费对应专项债务收入安排的支出</t>
    </r>
  </si>
  <si>
    <r>
      <rPr>
        <sz val="11"/>
        <rFont val="Times New Roman"/>
        <charset val="134"/>
      </rPr>
      <t xml:space="preserve">      </t>
    </r>
    <r>
      <rPr>
        <sz val="11"/>
        <rFont val="宋体"/>
        <charset val="134"/>
      </rPr>
      <t>地方农网还贷资金支出</t>
    </r>
  </si>
  <si>
    <r>
      <rPr>
        <sz val="11"/>
        <rFont val="Times New Roman"/>
        <charset val="134"/>
      </rPr>
      <t xml:space="preserve">      </t>
    </r>
    <r>
      <rPr>
        <sz val="11"/>
        <rFont val="宋体"/>
        <charset val="134"/>
      </rPr>
      <t>其他农网还贷资金支出</t>
    </r>
  </si>
  <si>
    <r>
      <rPr>
        <sz val="11"/>
        <rFont val="宋体"/>
        <charset val="134"/>
      </rPr>
      <t>八、其他支出</t>
    </r>
  </si>
  <si>
    <r>
      <rPr>
        <sz val="11"/>
        <color rgb="FFFF0000"/>
        <rFont val="Times New Roman"/>
        <charset val="134"/>
      </rPr>
      <t xml:space="preserve">    </t>
    </r>
    <r>
      <rPr>
        <sz val="11"/>
        <color rgb="FFFF0000"/>
        <rFont val="宋体"/>
        <charset val="134"/>
      </rPr>
      <t>其他政府性基金安排的支出</t>
    </r>
  </si>
  <si>
    <r>
      <rPr>
        <sz val="11"/>
        <color indexed="8"/>
        <rFont val="Times New Roman"/>
        <charset val="134"/>
      </rPr>
      <t xml:space="preserve">      </t>
    </r>
    <r>
      <rPr>
        <sz val="11"/>
        <color indexed="8"/>
        <rFont val="宋体"/>
        <charset val="134"/>
      </rPr>
      <t>福利彩票发行机构的业务费支出</t>
    </r>
  </si>
  <si>
    <r>
      <rPr>
        <sz val="11"/>
        <rFont val="Times New Roman"/>
        <charset val="134"/>
      </rPr>
      <t xml:space="preserve">      </t>
    </r>
    <r>
      <rPr>
        <sz val="11"/>
        <rFont val="宋体"/>
        <charset val="134"/>
      </rPr>
      <t>体育彩票发行机构的业务费支出</t>
    </r>
  </si>
  <si>
    <r>
      <rPr>
        <sz val="11"/>
        <rFont val="Times New Roman"/>
        <charset val="134"/>
      </rPr>
      <t xml:space="preserve">      </t>
    </r>
    <r>
      <rPr>
        <sz val="11"/>
        <rFont val="宋体"/>
        <charset val="134"/>
      </rPr>
      <t>福利彩票销售机构的业务费支出</t>
    </r>
  </si>
  <si>
    <r>
      <rPr>
        <sz val="11"/>
        <rFont val="Times New Roman"/>
        <charset val="134"/>
      </rPr>
      <t xml:space="preserve">      </t>
    </r>
    <r>
      <rPr>
        <sz val="11"/>
        <rFont val="宋体"/>
        <charset val="134"/>
      </rPr>
      <t>体育彩票销售机构的业务费支出</t>
    </r>
  </si>
  <si>
    <r>
      <rPr>
        <sz val="11"/>
        <rFont val="Times New Roman"/>
        <charset val="134"/>
      </rPr>
      <t xml:space="preserve">      </t>
    </r>
    <r>
      <rPr>
        <sz val="11"/>
        <rFont val="宋体"/>
        <charset val="134"/>
      </rPr>
      <t>彩票兑奖周转金支出</t>
    </r>
  </si>
  <si>
    <r>
      <rPr>
        <sz val="11"/>
        <rFont val="Times New Roman"/>
        <charset val="134"/>
      </rPr>
      <t xml:space="preserve">      </t>
    </r>
    <r>
      <rPr>
        <sz val="11"/>
        <rFont val="宋体"/>
        <charset val="134"/>
      </rPr>
      <t>彩票发行销售风险基金支出</t>
    </r>
  </si>
  <si>
    <r>
      <rPr>
        <sz val="11"/>
        <rFont val="Times New Roman"/>
        <charset val="134"/>
      </rPr>
      <t xml:space="preserve">      </t>
    </r>
    <r>
      <rPr>
        <sz val="11"/>
        <rFont val="宋体"/>
        <charset val="134"/>
      </rPr>
      <t>彩票市场调控资金支出</t>
    </r>
  </si>
  <si>
    <r>
      <rPr>
        <sz val="11"/>
        <rFont val="Times New Roman"/>
        <charset val="134"/>
      </rPr>
      <t xml:space="preserve">      </t>
    </r>
    <r>
      <rPr>
        <sz val="11"/>
        <rFont val="宋体"/>
        <charset val="134"/>
      </rPr>
      <t>其他彩票发行销售机构业务费安排的支出</t>
    </r>
  </si>
  <si>
    <r>
      <rPr>
        <sz val="11"/>
        <color indexed="8"/>
        <rFont val="Times New Roman"/>
        <charset val="134"/>
      </rPr>
      <t xml:space="preserve">      </t>
    </r>
    <r>
      <rPr>
        <sz val="11"/>
        <color indexed="8"/>
        <rFont val="宋体"/>
        <charset val="134"/>
      </rPr>
      <t>用于社会福利的彩票公益金支出</t>
    </r>
  </si>
  <si>
    <r>
      <rPr>
        <sz val="11"/>
        <rFont val="Times New Roman"/>
        <charset val="134"/>
      </rPr>
      <t xml:space="preserve">      </t>
    </r>
    <r>
      <rPr>
        <sz val="11"/>
        <rFont val="宋体"/>
        <charset val="134"/>
      </rPr>
      <t>用于体育事业的彩票公益金支出</t>
    </r>
  </si>
  <si>
    <r>
      <rPr>
        <sz val="11"/>
        <rFont val="Times New Roman"/>
        <charset val="134"/>
      </rPr>
      <t xml:space="preserve">      </t>
    </r>
    <r>
      <rPr>
        <sz val="11"/>
        <rFont val="宋体"/>
        <charset val="134"/>
      </rPr>
      <t>用于教育事业的彩票公益金支出</t>
    </r>
  </si>
  <si>
    <r>
      <rPr>
        <sz val="11"/>
        <rFont val="Times New Roman"/>
        <charset val="134"/>
      </rPr>
      <t xml:space="preserve">      </t>
    </r>
    <r>
      <rPr>
        <sz val="11"/>
        <rFont val="宋体"/>
        <charset val="134"/>
      </rPr>
      <t>用于红十字事业的彩票公益金支出</t>
    </r>
  </si>
  <si>
    <r>
      <rPr>
        <sz val="11"/>
        <rFont val="Times New Roman"/>
        <charset val="134"/>
      </rPr>
      <t xml:space="preserve">      </t>
    </r>
    <r>
      <rPr>
        <sz val="11"/>
        <rFont val="宋体"/>
        <charset val="134"/>
      </rPr>
      <t>用于残疾人事业的彩票公益金支出</t>
    </r>
  </si>
  <si>
    <r>
      <rPr>
        <sz val="11"/>
        <rFont val="Times New Roman"/>
        <charset val="134"/>
      </rPr>
      <t xml:space="preserve">      </t>
    </r>
    <r>
      <rPr>
        <sz val="11"/>
        <rFont val="宋体"/>
        <charset val="134"/>
      </rPr>
      <t>用于文化事业的彩票公益金支出</t>
    </r>
  </si>
  <si>
    <r>
      <rPr>
        <sz val="11"/>
        <rFont val="Times New Roman"/>
        <charset val="134"/>
      </rPr>
      <t xml:space="preserve">      </t>
    </r>
    <r>
      <rPr>
        <sz val="11"/>
        <rFont val="宋体"/>
        <charset val="134"/>
      </rPr>
      <t>用于扶贫的彩票公益金支出</t>
    </r>
  </si>
  <si>
    <r>
      <rPr>
        <sz val="11"/>
        <rFont val="Times New Roman"/>
        <charset val="134"/>
      </rPr>
      <t xml:space="preserve">      </t>
    </r>
    <r>
      <rPr>
        <sz val="11"/>
        <rFont val="宋体"/>
        <charset val="134"/>
      </rPr>
      <t>用于法律援助的彩票公益金支出</t>
    </r>
  </si>
  <si>
    <r>
      <rPr>
        <sz val="11"/>
        <rFont val="Times New Roman"/>
        <charset val="134"/>
      </rPr>
      <t xml:space="preserve">      </t>
    </r>
    <r>
      <rPr>
        <sz val="11"/>
        <rFont val="宋体"/>
        <charset val="134"/>
      </rPr>
      <t>用于城乡医疗救助的的彩票公益金支出</t>
    </r>
  </si>
  <si>
    <r>
      <rPr>
        <sz val="11"/>
        <rFont val="Times New Roman"/>
        <charset val="134"/>
      </rPr>
      <t xml:space="preserve">      </t>
    </r>
    <r>
      <rPr>
        <sz val="11"/>
        <rFont val="宋体"/>
        <charset val="134"/>
      </rPr>
      <t>用于其他社会公益事业的彩票公益金支出</t>
    </r>
  </si>
  <si>
    <r>
      <rPr>
        <sz val="11"/>
        <rFont val="宋体"/>
        <charset val="134"/>
      </rPr>
      <t>九、债务付息支出</t>
    </r>
  </si>
  <si>
    <r>
      <rPr>
        <sz val="11"/>
        <rFont val="Times New Roman"/>
        <charset val="134"/>
      </rPr>
      <t xml:space="preserve">      </t>
    </r>
    <r>
      <rPr>
        <sz val="11"/>
        <rFont val="宋体"/>
        <charset val="134"/>
      </rPr>
      <t>海南省高等级公路车辆通行附加费债务付息支出</t>
    </r>
  </si>
  <si>
    <r>
      <rPr>
        <sz val="11"/>
        <rFont val="Times New Roman"/>
        <charset val="134"/>
      </rPr>
      <t xml:space="preserve">      </t>
    </r>
    <r>
      <rPr>
        <sz val="11"/>
        <rFont val="宋体"/>
        <charset val="134"/>
      </rPr>
      <t>港口建设费债务付息支出</t>
    </r>
  </si>
  <si>
    <t xml:space="preserve">      ……</t>
  </si>
  <si>
    <r>
      <rPr>
        <sz val="11"/>
        <color rgb="FFFF0000"/>
        <rFont val="Times New Roman"/>
        <charset val="134"/>
      </rPr>
      <t xml:space="preserve">      </t>
    </r>
    <r>
      <rPr>
        <sz val="11"/>
        <color rgb="FFFF0000"/>
        <rFont val="宋体"/>
        <charset val="134"/>
      </rPr>
      <t>棚户区改造专项债券付息支出</t>
    </r>
  </si>
  <si>
    <r>
      <rPr>
        <sz val="11"/>
        <rFont val="Times New Roman"/>
        <charset val="134"/>
      </rPr>
      <t xml:space="preserve">      </t>
    </r>
    <r>
      <rPr>
        <sz val="11"/>
        <rFont val="宋体"/>
        <charset val="134"/>
      </rPr>
      <t>其他地方自行试点项目收益专项债券付息支出</t>
    </r>
  </si>
  <si>
    <r>
      <rPr>
        <sz val="11"/>
        <rFont val="Times New Roman"/>
        <charset val="134"/>
      </rPr>
      <t xml:space="preserve">      </t>
    </r>
    <r>
      <rPr>
        <sz val="11"/>
        <rFont val="宋体"/>
        <charset val="134"/>
      </rPr>
      <t>其他政府性基金债务付息支出</t>
    </r>
  </si>
  <si>
    <r>
      <rPr>
        <sz val="11"/>
        <rFont val="宋体"/>
        <charset val="134"/>
      </rPr>
      <t>十、债务发行费用支出</t>
    </r>
  </si>
  <si>
    <r>
      <rPr>
        <sz val="11"/>
        <rFont val="Times New Roman"/>
        <charset val="134"/>
      </rPr>
      <t xml:space="preserve">      </t>
    </r>
    <r>
      <rPr>
        <sz val="11"/>
        <rFont val="宋体"/>
        <charset val="134"/>
      </rPr>
      <t>海南省高等级公路车辆通行附加费债务发行费用支出</t>
    </r>
  </si>
  <si>
    <r>
      <rPr>
        <sz val="11"/>
        <rFont val="Times New Roman"/>
        <charset val="134"/>
      </rPr>
      <t xml:space="preserve">      </t>
    </r>
    <r>
      <rPr>
        <sz val="11"/>
        <rFont val="宋体"/>
        <charset val="134"/>
      </rPr>
      <t>港口建设费债务发行费用支出</t>
    </r>
  </si>
  <si>
    <r>
      <rPr>
        <sz val="11"/>
        <rFont val="Times New Roman"/>
        <charset val="134"/>
      </rPr>
      <t xml:space="preserve">      </t>
    </r>
    <r>
      <rPr>
        <sz val="11"/>
        <rFont val="宋体"/>
        <charset val="134"/>
      </rPr>
      <t>其他地方自行试点项目收益专项债务发行费用支出</t>
    </r>
  </si>
  <si>
    <r>
      <rPr>
        <sz val="11"/>
        <rFont val="Times New Roman"/>
        <charset val="134"/>
      </rPr>
      <t xml:space="preserve">      </t>
    </r>
    <r>
      <rPr>
        <sz val="11"/>
        <rFont val="宋体"/>
        <charset val="134"/>
      </rPr>
      <t>其他政府性基金债务发行费用支出</t>
    </r>
  </si>
  <si>
    <t>表十</t>
  </si>
  <si>
    <r>
      <rPr>
        <sz val="18"/>
        <rFont val="Times New Roman"/>
        <charset val="134"/>
      </rPr>
      <t>2019</t>
    </r>
    <r>
      <rPr>
        <sz val="18"/>
        <rFont val="方正小标宋简体"/>
        <charset val="134"/>
      </rPr>
      <t>年政府性基金调入专项收入预算表</t>
    </r>
  </si>
  <si>
    <r>
      <rPr>
        <sz val="11"/>
        <rFont val="黑体"/>
        <charset val="134"/>
      </rPr>
      <t>表十一</t>
    </r>
  </si>
  <si>
    <t>2019年政府性基金预算支出资金来源情况表</t>
  </si>
  <si>
    <r>
      <rPr>
        <sz val="11"/>
        <rFont val="黑体"/>
        <charset val="134"/>
      </rPr>
      <t>当年预算收入安排</t>
    </r>
  </si>
  <si>
    <r>
      <rPr>
        <sz val="11"/>
        <rFont val="黑体"/>
        <charset val="134"/>
      </rPr>
      <t>转移支付收入安排</t>
    </r>
  </si>
  <si>
    <r>
      <rPr>
        <sz val="11"/>
        <rFont val="黑体"/>
        <charset val="134"/>
      </rPr>
      <t>上年结余</t>
    </r>
  </si>
  <si>
    <r>
      <rPr>
        <sz val="11"/>
        <rFont val="Times New Roman"/>
        <charset val="134"/>
      </rPr>
      <t xml:space="preserve">    </t>
    </r>
    <r>
      <rPr>
        <sz val="11"/>
        <color rgb="FFFF0000"/>
        <rFont val="宋体"/>
        <charset val="134"/>
      </rPr>
      <t>国家电影事业发展专项资金安排的支出</t>
    </r>
  </si>
  <si>
    <r>
      <rPr>
        <sz val="11"/>
        <rFont val="Times New Roman"/>
        <charset val="134"/>
      </rPr>
      <t xml:space="preserve">   </t>
    </r>
    <r>
      <rPr>
        <sz val="11"/>
        <color rgb="FFFF0000"/>
        <rFont val="Times New Roman"/>
        <charset val="134"/>
      </rPr>
      <t xml:space="preserve"> </t>
    </r>
    <r>
      <rPr>
        <sz val="11"/>
        <color rgb="FFFF0000"/>
        <rFont val="宋体"/>
        <charset val="134"/>
      </rPr>
      <t>旅游发展基金支出</t>
    </r>
  </si>
  <si>
    <r>
      <rPr>
        <sz val="11"/>
        <color rgb="FFFF0000"/>
        <rFont val="Times New Roman"/>
        <charset val="134"/>
      </rPr>
      <t xml:space="preserve">    </t>
    </r>
    <r>
      <rPr>
        <sz val="11"/>
        <color rgb="FFFF0000"/>
        <rFont val="宋体"/>
        <charset val="134"/>
      </rPr>
      <t>国家电影事业发展专项资金对应专项债务收入安排的支出</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</si>
</sst>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Red]\-0\ "/>
    <numFmt numFmtId="177" formatCode="0_ "/>
    <numFmt numFmtId="178" formatCode="0.0_ "/>
  </numFmts>
  <fonts count="94">
    <font>
      <sz val="12"/>
      <name val="宋体"/>
      <charset val="134"/>
    </font>
    <font>
      <b/>
      <sz val="11"/>
      <name val="宋体"/>
      <charset val="134"/>
    </font>
    <font>
      <sz val="11"/>
      <name val="Times New Roman"/>
      <charset val="134"/>
    </font>
    <font>
      <sz val="18"/>
      <name val="方正小标宋_GBK"/>
      <charset val="134"/>
    </font>
    <font>
      <sz val="11"/>
      <color rgb="FFFF0000"/>
      <name val="Times New Roman"/>
      <charset val="134"/>
    </font>
    <font>
      <b/>
      <sz val="11"/>
      <name val="Times New Roman"/>
      <charset val="134"/>
    </font>
    <font>
      <sz val="12"/>
      <name val="Times New Roman"/>
      <charset val="134"/>
    </font>
    <font>
      <sz val="12"/>
      <name val="黑体"/>
      <charset val="134"/>
    </font>
    <font>
      <sz val="18"/>
      <name val="Times New Roman"/>
      <charset val="134"/>
    </font>
    <font>
      <sz val="11"/>
      <name val="黑体"/>
      <charset val="134"/>
    </font>
    <font>
      <b/>
      <sz val="12"/>
      <name val="Times New Roman"/>
      <charset val="134"/>
    </font>
    <font>
      <sz val="11"/>
      <color indexed="8"/>
      <name val="Times New Roman"/>
      <charset val="134"/>
    </font>
    <font>
      <sz val="11"/>
      <color theme="1"/>
      <name val="Times New Roman"/>
      <charset val="134"/>
    </font>
    <font>
      <b/>
      <sz val="12"/>
      <name val="宋体"/>
      <charset val="134"/>
    </font>
    <font>
      <sz val="9"/>
      <name val="Times New Roman"/>
      <charset val="134"/>
    </font>
    <font>
      <sz val="12"/>
      <color rgb="FFFF0000"/>
      <name val="Times New Roman"/>
      <charset val="134"/>
    </font>
    <font>
      <sz val="10"/>
      <name val="Times New Roman"/>
      <charset val="134"/>
    </font>
    <font>
      <b/>
      <sz val="16"/>
      <name val="Times New Roman"/>
      <charset val="134"/>
    </font>
    <font>
      <sz val="9"/>
      <color rgb="FFFF0000"/>
      <name val="Times New Roman"/>
      <charset val="134"/>
    </font>
    <font>
      <sz val="9"/>
      <name val="宋体"/>
      <charset val="134"/>
    </font>
    <font>
      <sz val="12"/>
      <color rgb="FFFF0000"/>
      <name val="宋体"/>
      <charset val="134"/>
    </font>
    <font>
      <sz val="10"/>
      <name val="宋体"/>
      <charset val="134"/>
    </font>
    <font>
      <b/>
      <sz val="9"/>
      <name val="Times New Roman"/>
      <charset val="134"/>
    </font>
    <font>
      <sz val="9"/>
      <color rgb="FFFF0000"/>
      <name val="宋体"/>
      <charset val="134"/>
    </font>
    <font>
      <sz val="8"/>
      <name val="宋体"/>
      <charset val="134"/>
    </font>
    <font>
      <sz val="10"/>
      <color rgb="FFFF0000"/>
      <name val="Times New Roman"/>
      <charset val="134"/>
    </font>
    <font>
      <sz val="12"/>
      <color theme="1"/>
      <name val="宋体"/>
      <charset val="134"/>
    </font>
    <font>
      <sz val="11"/>
      <name val="宋体"/>
      <charset val="134"/>
    </font>
    <font>
      <b/>
      <sz val="18"/>
      <name val="Times New Roman"/>
      <charset val="134"/>
    </font>
    <font>
      <sz val="11"/>
      <color indexed="10"/>
      <name val="Times New Roman"/>
      <charset val="134"/>
    </font>
    <font>
      <sz val="18"/>
      <name val="方正小标宋简体"/>
      <charset val="134"/>
    </font>
    <font>
      <sz val="16"/>
      <name val="Times New Roman"/>
      <charset val="134"/>
    </font>
    <font>
      <sz val="14"/>
      <name val="Times New Roman"/>
      <charset val="134"/>
    </font>
    <font>
      <b/>
      <sz val="24"/>
      <name val="Times New Roman"/>
      <charset val="134"/>
    </font>
    <font>
      <sz val="18"/>
      <name val="黑体"/>
      <charset val="134"/>
    </font>
    <font>
      <sz val="16"/>
      <name val="楷体_GB2312"/>
      <charset val="134"/>
    </font>
    <font>
      <sz val="48"/>
      <name val="黑体"/>
      <charset val="134"/>
    </font>
    <font>
      <sz val="22"/>
      <name val="楷体_GB2312"/>
      <charset val="134"/>
    </font>
    <font>
      <b/>
      <sz val="13"/>
      <color theme="3"/>
      <name val="宋体"/>
      <charset val="134"/>
      <scheme val="minor"/>
    </font>
    <font>
      <b/>
      <sz val="11"/>
      <color rgb="FFFFFFFF"/>
      <name val="宋体"/>
      <charset val="0"/>
      <scheme val="minor"/>
    </font>
    <font>
      <sz val="11"/>
      <color theme="1"/>
      <name val="宋体"/>
      <charset val="0"/>
      <scheme val="minor"/>
    </font>
    <font>
      <sz val="11"/>
      <color rgb="FFFF0000"/>
      <name val="宋体"/>
      <charset val="0"/>
      <scheme val="minor"/>
    </font>
    <font>
      <sz val="11"/>
      <color theme="1"/>
      <name val="宋体"/>
      <charset val="134"/>
      <scheme val="minor"/>
    </font>
    <font>
      <b/>
      <sz val="15"/>
      <color theme="3"/>
      <name val="宋体"/>
      <charset val="134"/>
      <scheme val="minor"/>
    </font>
    <font>
      <sz val="11"/>
      <color theme="0"/>
      <name val="宋体"/>
      <charset val="0"/>
      <scheme val="minor"/>
    </font>
    <font>
      <sz val="11"/>
      <color indexed="8"/>
      <name val="宋体"/>
      <charset val="134"/>
    </font>
    <font>
      <sz val="10"/>
      <name val="Geneva"/>
      <charset val="134"/>
    </font>
    <font>
      <sz val="11"/>
      <color indexed="9"/>
      <name val="宋体"/>
      <charset val="134"/>
    </font>
    <font>
      <sz val="10"/>
      <name val="Helv"/>
      <charset val="134"/>
    </font>
    <font>
      <sz val="11"/>
      <color indexed="20"/>
      <name val="Tahoma"/>
      <charset val="134"/>
    </font>
    <font>
      <sz val="11"/>
      <color indexed="20"/>
      <name val="宋体"/>
      <charset val="134"/>
    </font>
    <font>
      <sz val="11"/>
      <color indexed="17"/>
      <name val="宋体"/>
      <charset val="134"/>
    </font>
    <font>
      <b/>
      <sz val="11"/>
      <color indexed="56"/>
      <name val="宋体"/>
      <charset val="134"/>
    </font>
    <font>
      <sz val="12"/>
      <color indexed="20"/>
      <name val="宋体"/>
      <charset val="134"/>
    </font>
    <font>
      <b/>
      <sz val="13"/>
      <color indexed="56"/>
      <name val="宋体"/>
      <charset val="134"/>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b/>
      <sz val="11"/>
      <color indexed="9"/>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
      <b/>
      <sz val="15"/>
      <color indexed="56"/>
      <name val="宋体"/>
      <charset val="134"/>
    </font>
    <font>
      <b/>
      <sz val="10"/>
      <name val="Arial"/>
      <charset val="134"/>
    </font>
    <font>
      <sz val="10"/>
      <color indexed="8"/>
      <name val="Arial"/>
      <charset val="134"/>
    </font>
    <font>
      <b/>
      <sz val="18"/>
      <color indexed="56"/>
      <name val="宋体"/>
      <charset val="134"/>
    </font>
    <font>
      <sz val="12"/>
      <color indexed="17"/>
      <name val="宋体"/>
      <charset val="134"/>
    </font>
    <font>
      <i/>
      <sz val="11"/>
      <color indexed="23"/>
      <name val="宋体"/>
      <charset val="134"/>
    </font>
    <font>
      <sz val="11"/>
      <color indexed="62"/>
      <name val="宋体"/>
      <charset val="134"/>
    </font>
    <font>
      <sz val="11"/>
      <color indexed="60"/>
      <name val="宋体"/>
      <charset val="134"/>
    </font>
    <font>
      <sz val="10"/>
      <name val="Arial"/>
      <charset val="134"/>
    </font>
    <font>
      <sz val="11"/>
      <color indexed="10"/>
      <name val="宋体"/>
      <charset val="134"/>
    </font>
    <font>
      <b/>
      <sz val="11"/>
      <color indexed="52"/>
      <name val="宋体"/>
      <charset val="134"/>
    </font>
    <font>
      <b/>
      <sz val="11"/>
      <color indexed="8"/>
      <name val="宋体"/>
      <charset val="134"/>
    </font>
    <font>
      <sz val="11"/>
      <color indexed="17"/>
      <name val="Tahoma"/>
      <charset val="134"/>
    </font>
    <font>
      <sz val="11"/>
      <color indexed="52"/>
      <name val="宋体"/>
      <charset val="134"/>
    </font>
    <font>
      <b/>
      <sz val="11"/>
      <color indexed="63"/>
      <name val="宋体"/>
      <charset val="134"/>
    </font>
    <font>
      <sz val="11"/>
      <color rgb="FFFF0000"/>
      <name val="宋体"/>
      <charset val="134"/>
    </font>
    <font>
      <sz val="11"/>
      <color theme="1"/>
      <name val="宋体"/>
      <charset val="134"/>
    </font>
    <font>
      <sz val="11"/>
      <color rgb="FFFF0000"/>
      <name val="黑体"/>
      <charset val="134"/>
    </font>
    <font>
      <sz val="9"/>
      <name val="黑体"/>
      <charset val="134"/>
    </font>
    <font>
      <b/>
      <sz val="9"/>
      <name val="黑体"/>
      <charset val="134"/>
    </font>
    <font>
      <sz val="9"/>
      <color rgb="FFFF0000"/>
      <name val="黑体"/>
      <charset val="134"/>
    </font>
    <font>
      <b/>
      <sz val="18"/>
      <name val="方正小标宋_GBK"/>
      <charset val="134"/>
    </font>
    <font>
      <b/>
      <sz val="11"/>
      <name val="黑体"/>
      <charset val="134"/>
    </font>
    <font>
      <b/>
      <sz val="24"/>
      <name val="黑体"/>
      <charset val="134"/>
    </font>
    <font>
      <sz val="16"/>
      <name val="黑体"/>
      <charset val="134"/>
    </font>
  </fonts>
  <fills count="58">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indexed="9"/>
        <bgColor indexed="64"/>
      </patternFill>
    </fill>
    <fill>
      <patternFill patternType="solid">
        <fgColor indexed="51"/>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0" tint="-0.149998474074526"/>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4"/>
        <bgColor indexed="64"/>
      </patternFill>
    </fill>
    <fill>
      <patternFill patternType="solid">
        <fgColor theme="7"/>
        <bgColor indexed="64"/>
      </patternFill>
    </fill>
    <fill>
      <patternFill patternType="solid">
        <fgColor indexed="42"/>
        <bgColor indexed="64"/>
      </patternFill>
    </fill>
    <fill>
      <patternFill patternType="solid">
        <fgColor indexed="30"/>
        <bgColor indexed="64"/>
      </patternFill>
    </fill>
    <fill>
      <patternFill patternType="solid">
        <fgColor indexed="46"/>
        <bgColor indexed="64"/>
      </patternFill>
    </fill>
    <fill>
      <patternFill patternType="solid">
        <fgColor indexed="45"/>
        <bgColor indexed="64"/>
      </patternFill>
    </fill>
    <fill>
      <patternFill patternType="solid">
        <fgColor indexed="52"/>
        <bgColor indexed="64"/>
      </patternFill>
    </fill>
    <fill>
      <patternFill patternType="solid">
        <fgColor indexed="10"/>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indexed="55"/>
        <bgColor indexed="64"/>
      </patternFill>
    </fill>
    <fill>
      <patternFill patternType="solid">
        <fgColor indexed="31"/>
        <bgColor indexed="64"/>
      </patternFill>
    </fill>
    <fill>
      <patternFill patternType="solid">
        <fgColor indexed="2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indexed="11"/>
        <bgColor indexed="64"/>
      </patternFill>
    </fill>
    <fill>
      <patternFill patternType="solid">
        <fgColor indexed="49"/>
        <bgColor indexed="64"/>
      </patternFill>
    </fill>
    <fill>
      <patternFill patternType="solid">
        <fgColor indexed="47"/>
        <bgColor indexed="64"/>
      </patternFill>
    </fill>
    <fill>
      <patternFill patternType="solid">
        <fgColor indexed="44"/>
        <bgColor indexed="64"/>
      </patternFill>
    </fill>
    <fill>
      <patternFill patternType="solid">
        <fgColor indexed="36"/>
        <bgColor indexed="64"/>
      </patternFill>
    </fill>
    <fill>
      <patternFill patternType="solid">
        <fgColor indexed="27"/>
        <bgColor indexed="64"/>
      </patternFill>
    </fill>
    <fill>
      <patternFill patternType="solid">
        <fgColor indexed="26"/>
        <bgColor indexed="64"/>
      </patternFill>
    </fill>
    <fill>
      <patternFill patternType="solid">
        <fgColor indexed="43"/>
        <bgColor indexed="64"/>
      </patternFill>
    </fill>
    <fill>
      <patternFill patternType="solid">
        <fgColor indexed="57"/>
        <bgColor indexed="64"/>
      </patternFill>
    </fill>
    <fill>
      <patternFill patternType="solid">
        <fgColor indexed="22"/>
        <bgColor indexed="64"/>
      </patternFill>
    </fill>
    <fill>
      <patternFill patternType="solid">
        <fgColor indexed="62"/>
        <bgColor indexed="64"/>
      </patternFill>
    </fill>
    <fill>
      <patternFill patternType="solid">
        <fgColor indexed="53"/>
        <bgColor indexed="64"/>
      </patternFill>
    </fill>
  </fills>
  <borders count="29">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1888">
    <xf numFmtId="0" fontId="0" fillId="0" borderId="0"/>
    <xf numFmtId="0" fontId="0" fillId="0" borderId="0"/>
    <xf numFmtId="0" fontId="0" fillId="0" borderId="0"/>
    <xf numFmtId="42" fontId="42"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4" fontId="42" fillId="0" borderId="0" applyFont="0" applyFill="0" applyBorder="0" applyAlignment="0" applyProtection="0">
      <alignment vertical="center"/>
    </xf>
    <xf numFmtId="0" fontId="47" fillId="23" borderId="0" applyNumberFormat="0" applyBorder="0" applyAlignment="0" applyProtection="0">
      <alignment vertical="center"/>
    </xf>
    <xf numFmtId="0" fontId="57" fillId="25" borderId="16" applyNumberFormat="0" applyAlignment="0" applyProtection="0">
      <alignment vertical="center"/>
    </xf>
    <xf numFmtId="0" fontId="40" fillId="30" borderId="0" applyNumberFormat="0" applyBorder="0" applyAlignment="0" applyProtection="0">
      <alignment vertical="center"/>
    </xf>
    <xf numFmtId="0" fontId="0" fillId="0" borderId="0"/>
    <xf numFmtId="0" fontId="19" fillId="0" borderId="0">
      <alignment vertical="center"/>
    </xf>
    <xf numFmtId="0" fontId="0" fillId="0" borderId="0"/>
    <xf numFmtId="0" fontId="0" fillId="0" borderId="0">
      <alignment vertical="center"/>
    </xf>
    <xf numFmtId="0" fontId="0" fillId="0" borderId="0"/>
    <xf numFmtId="0" fontId="45" fillId="34" borderId="0" applyNumberFormat="0" applyBorder="0" applyAlignment="0" applyProtection="0">
      <alignment vertical="center"/>
    </xf>
    <xf numFmtId="0" fontId="0" fillId="0" borderId="0">
      <alignment vertical="center"/>
    </xf>
    <xf numFmtId="41" fontId="42" fillId="0" borderId="0" applyFont="0" applyFill="0" applyBorder="0" applyAlignment="0" applyProtection="0">
      <alignment vertical="center"/>
    </xf>
    <xf numFmtId="0" fontId="40"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4" fillId="36" borderId="0" applyNumberFormat="0" applyBorder="0" applyAlignment="0" applyProtection="0">
      <alignment vertical="center"/>
    </xf>
    <xf numFmtId="43" fontId="42" fillId="0" borderId="0" applyFont="0" applyFill="0" applyBorder="0" applyAlignment="0" applyProtection="0">
      <alignment vertical="center"/>
    </xf>
    <xf numFmtId="0" fontId="44" fillId="27" borderId="0" applyNumberFormat="0" applyBorder="0" applyAlignment="0" applyProtection="0">
      <alignment vertical="center"/>
    </xf>
    <xf numFmtId="0" fontId="0" fillId="0" borderId="0"/>
    <xf numFmtId="0" fontId="47" fillId="22" borderId="0" applyNumberFormat="0" applyBorder="0" applyAlignment="0" applyProtection="0">
      <alignment vertical="center"/>
    </xf>
    <xf numFmtId="0" fontId="56" fillId="0" borderId="0" applyNumberFormat="0" applyFill="0" applyBorder="0" applyAlignment="0" applyProtection="0">
      <alignment vertical="center"/>
    </xf>
    <xf numFmtId="9" fontId="42" fillId="0" borderId="0" applyFont="0" applyFill="0" applyBorder="0" applyAlignment="0" applyProtection="0">
      <alignment vertical="center"/>
    </xf>
    <xf numFmtId="0" fontId="0" fillId="0" borderId="0"/>
    <xf numFmtId="0" fontId="53" fillId="21" borderId="0" applyNumberFormat="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0" fontId="42" fillId="15" borderId="14" applyNumberFormat="0" applyFont="0" applyAlignment="0" applyProtection="0">
      <alignment vertical="center"/>
    </xf>
    <xf numFmtId="0" fontId="47" fillId="35" borderId="0" applyNumberFormat="0" applyBorder="0" applyAlignment="0" applyProtection="0">
      <alignment vertical="center"/>
    </xf>
    <xf numFmtId="0" fontId="0" fillId="0" borderId="0"/>
    <xf numFmtId="0" fontId="44" fillId="39" borderId="0" applyNumberFormat="0" applyBorder="0" applyAlignment="0" applyProtection="0">
      <alignment vertical="center"/>
    </xf>
    <xf numFmtId="0" fontId="0" fillId="0" borderId="0"/>
    <xf numFmtId="0" fontId="6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7" fillId="35" borderId="0" applyNumberFormat="0" applyBorder="0" applyAlignment="0" applyProtection="0">
      <alignment vertical="center"/>
    </xf>
    <xf numFmtId="0" fontId="5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0" fillId="0" borderId="0">
      <alignment vertical="center"/>
    </xf>
    <xf numFmtId="0" fontId="43" fillId="0" borderId="12" applyNumberFormat="0" applyFill="0" applyAlignment="0" applyProtection="0">
      <alignment vertical="center"/>
    </xf>
    <xf numFmtId="0" fontId="0" fillId="0" borderId="0">
      <alignment vertical="center"/>
    </xf>
    <xf numFmtId="0" fontId="0" fillId="0" borderId="0"/>
    <xf numFmtId="0" fontId="46" fillId="0" borderId="0">
      <alignment vertical="center"/>
    </xf>
    <xf numFmtId="0" fontId="38" fillId="0" borderId="12" applyNumberFormat="0" applyFill="0" applyAlignment="0" applyProtection="0">
      <alignment vertical="center"/>
    </xf>
    <xf numFmtId="0" fontId="0" fillId="0" borderId="0"/>
    <xf numFmtId="0" fontId="49" fillId="21" borderId="0" applyNumberFormat="0" applyBorder="0" applyAlignment="0" applyProtection="0">
      <alignment vertical="center"/>
    </xf>
    <xf numFmtId="0" fontId="44" fillId="24" borderId="0" applyNumberFormat="0" applyBorder="0" applyAlignment="0" applyProtection="0">
      <alignment vertical="center"/>
    </xf>
    <xf numFmtId="0" fontId="0" fillId="0" borderId="0">
      <alignment vertical="center"/>
    </xf>
    <xf numFmtId="0" fontId="0" fillId="0" borderId="0"/>
    <xf numFmtId="0" fontId="62" fillId="0" borderId="19" applyNumberFormat="0" applyFill="0" applyAlignment="0" applyProtection="0">
      <alignment vertical="center"/>
    </xf>
    <xf numFmtId="0" fontId="44" fillId="26" borderId="0" applyNumberFormat="0" applyBorder="0" applyAlignment="0" applyProtection="0">
      <alignment vertical="center"/>
    </xf>
    <xf numFmtId="0" fontId="66" fillId="41" borderId="20" applyNumberFormat="0" applyAlignment="0" applyProtection="0">
      <alignment vertical="center"/>
    </xf>
    <xf numFmtId="0" fontId="67" fillId="41" borderId="16" applyNumberFormat="0" applyAlignment="0" applyProtection="0">
      <alignment vertical="center"/>
    </xf>
    <xf numFmtId="0" fontId="0" fillId="0" borderId="0"/>
    <xf numFmtId="0" fontId="0" fillId="0" borderId="0">
      <alignment vertical="center"/>
    </xf>
    <xf numFmtId="0" fontId="39" fillId="11" borderId="13" applyNumberFormat="0" applyAlignment="0" applyProtection="0">
      <alignment vertical="center"/>
    </xf>
    <xf numFmtId="0" fontId="0" fillId="0" borderId="0">
      <alignment vertical="center"/>
    </xf>
    <xf numFmtId="0" fontId="45" fillId="20" borderId="0" applyNumberFormat="0" applyBorder="0" applyAlignment="0" applyProtection="0">
      <alignment vertical="center"/>
    </xf>
    <xf numFmtId="0" fontId="0" fillId="0" borderId="0">
      <alignment vertical="center"/>
    </xf>
    <xf numFmtId="0" fontId="40" fillId="31" borderId="0" applyNumberFormat="0" applyBorder="0" applyAlignment="0" applyProtection="0">
      <alignment vertical="center"/>
    </xf>
    <xf numFmtId="0" fontId="44" fillId="42" borderId="0" applyNumberFormat="0" applyBorder="0" applyAlignment="0" applyProtection="0">
      <alignment vertical="center"/>
    </xf>
    <xf numFmtId="0" fontId="49" fillId="21" borderId="0" applyNumberFormat="0" applyBorder="0" applyAlignment="0" applyProtection="0">
      <alignment vertical="center"/>
    </xf>
    <xf numFmtId="0" fontId="65" fillId="0" borderId="18" applyNumberFormat="0" applyFill="0" applyAlignment="0" applyProtection="0">
      <alignment vertical="center"/>
    </xf>
    <xf numFmtId="0" fontId="68" fillId="0" borderId="21" applyNumberFormat="0" applyFill="0" applyAlignment="0" applyProtection="0">
      <alignment vertical="center"/>
    </xf>
    <xf numFmtId="0" fontId="0" fillId="0" borderId="0"/>
    <xf numFmtId="0" fontId="59" fillId="32" borderId="0" applyNumberFormat="0" applyBorder="0" applyAlignment="0" applyProtection="0">
      <alignment vertical="center"/>
    </xf>
    <xf numFmtId="0" fontId="0" fillId="0" borderId="0">
      <alignment vertical="center"/>
    </xf>
    <xf numFmtId="0" fontId="51" fillId="18" borderId="0" applyNumberFormat="0" applyBorder="0" applyAlignment="0" applyProtection="0">
      <alignment vertical="center"/>
    </xf>
    <xf numFmtId="0" fontId="0" fillId="0" borderId="0">
      <alignment vertical="center"/>
    </xf>
    <xf numFmtId="0" fontId="45" fillId="18" borderId="0" applyNumberFormat="0" applyBorder="0" applyAlignment="0" applyProtection="0">
      <alignment vertical="center"/>
    </xf>
    <xf numFmtId="0" fontId="58" fillId="28" borderId="0" applyNumberFormat="0" applyBorder="0" applyAlignment="0" applyProtection="0">
      <alignment vertical="center"/>
    </xf>
    <xf numFmtId="0" fontId="0" fillId="0" borderId="0"/>
    <xf numFmtId="0" fontId="40" fillId="4" borderId="0" applyNumberFormat="0" applyBorder="0" applyAlignment="0" applyProtection="0">
      <alignment vertical="center"/>
    </xf>
    <xf numFmtId="0" fontId="60" fillId="33" borderId="17" applyNumberFormat="0" applyAlignment="0" applyProtection="0">
      <alignment vertical="center"/>
    </xf>
    <xf numFmtId="0" fontId="0" fillId="0" borderId="0"/>
    <xf numFmtId="0" fontId="0" fillId="0" borderId="0"/>
    <xf numFmtId="0" fontId="44" fillId="16" borderId="0" applyNumberFormat="0" applyBorder="0" applyAlignment="0" applyProtection="0">
      <alignment vertical="center"/>
    </xf>
    <xf numFmtId="0" fontId="0" fillId="0" borderId="0">
      <alignment vertical="center"/>
    </xf>
    <xf numFmtId="0" fontId="40" fillId="3" borderId="0" applyNumberFormat="0" applyBorder="0" applyAlignment="0" applyProtection="0">
      <alignment vertical="center"/>
    </xf>
    <xf numFmtId="0" fontId="0" fillId="0" borderId="0">
      <alignment vertical="center"/>
    </xf>
    <xf numFmtId="0" fontId="0" fillId="0" borderId="0"/>
    <xf numFmtId="0" fontId="45" fillId="20" borderId="0" applyNumberFormat="0" applyBorder="0" applyAlignment="0" applyProtection="0">
      <alignment vertical="center"/>
    </xf>
    <xf numFmtId="0" fontId="0" fillId="0" borderId="0"/>
    <xf numFmtId="0" fontId="40" fillId="8" borderId="0" applyNumberFormat="0" applyBorder="0" applyAlignment="0" applyProtection="0">
      <alignment vertical="center"/>
    </xf>
    <xf numFmtId="0" fontId="0" fillId="0" borderId="0">
      <alignment vertical="center"/>
    </xf>
    <xf numFmtId="0" fontId="40" fillId="5" borderId="0" applyNumberFormat="0" applyBorder="0" applyAlignment="0" applyProtection="0">
      <alignment vertical="center"/>
    </xf>
    <xf numFmtId="0" fontId="0" fillId="0" borderId="0"/>
    <xf numFmtId="0" fontId="40" fillId="12" borderId="0" applyNumberFormat="0" applyBorder="0" applyAlignment="0" applyProtection="0">
      <alignment vertical="center"/>
    </xf>
    <xf numFmtId="0" fontId="44" fillId="44" borderId="0" applyNumberFormat="0" applyBorder="0" applyAlignment="0" applyProtection="0">
      <alignment vertical="center"/>
    </xf>
    <xf numFmtId="0" fontId="0" fillId="0" borderId="0">
      <alignment vertical="center"/>
    </xf>
    <xf numFmtId="0" fontId="44" fillId="17" borderId="0" applyNumberFormat="0" applyBorder="0" applyAlignment="0" applyProtection="0">
      <alignment vertical="center"/>
    </xf>
    <xf numFmtId="0" fontId="0" fillId="0" borderId="0"/>
    <xf numFmtId="0" fontId="40" fillId="9" borderId="0" applyNumberFormat="0" applyBorder="0" applyAlignment="0" applyProtection="0">
      <alignment vertical="center"/>
    </xf>
    <xf numFmtId="0" fontId="0" fillId="0" borderId="0">
      <alignment vertical="center"/>
    </xf>
    <xf numFmtId="0" fontId="40" fillId="14" borderId="0" applyNumberFormat="0" applyBorder="0" applyAlignment="0" applyProtection="0">
      <alignment vertical="center"/>
    </xf>
    <xf numFmtId="0" fontId="0" fillId="0" borderId="0">
      <alignment vertical="center"/>
    </xf>
    <xf numFmtId="0" fontId="44" fillId="43" borderId="0" applyNumberFormat="0" applyBorder="0" applyAlignment="0" applyProtection="0">
      <alignment vertical="center"/>
    </xf>
    <xf numFmtId="0" fontId="40" fillId="13" borderId="0" applyNumberFormat="0" applyBorder="0" applyAlignment="0" applyProtection="0">
      <alignment vertical="center"/>
    </xf>
    <xf numFmtId="0" fontId="0" fillId="0" borderId="0">
      <alignment vertical="center"/>
    </xf>
    <xf numFmtId="0" fontId="0" fillId="0" borderId="0">
      <alignment vertical="center"/>
    </xf>
    <xf numFmtId="0" fontId="44" fillId="40" borderId="0" applyNumberFormat="0" applyBorder="0" applyAlignment="0" applyProtection="0">
      <alignment vertical="center"/>
    </xf>
    <xf numFmtId="0" fontId="0" fillId="0" borderId="0"/>
    <xf numFmtId="0" fontId="0" fillId="0" borderId="0"/>
    <xf numFmtId="0" fontId="44" fillId="45" borderId="0" applyNumberFormat="0" applyBorder="0" applyAlignment="0" applyProtection="0">
      <alignment vertical="center"/>
    </xf>
    <xf numFmtId="0" fontId="40" fillId="38" borderId="0" applyNumberFormat="0" applyBorder="0" applyAlignment="0" applyProtection="0">
      <alignment vertical="center"/>
    </xf>
    <xf numFmtId="0" fontId="0" fillId="0" borderId="0"/>
    <xf numFmtId="0" fontId="51" fillId="18" borderId="0" applyNumberFormat="0" applyBorder="0" applyAlignment="0" applyProtection="0">
      <alignment vertical="center"/>
    </xf>
    <xf numFmtId="0" fontId="0" fillId="0" borderId="0">
      <alignment vertical="center"/>
    </xf>
    <xf numFmtId="0" fontId="45" fillId="18" borderId="0" applyNumberFormat="0" applyBorder="0" applyAlignment="0" applyProtection="0">
      <alignment vertical="center"/>
    </xf>
    <xf numFmtId="0" fontId="0" fillId="0" borderId="0"/>
    <xf numFmtId="0" fontId="44" fillId="29" borderId="0" applyNumberFormat="0" applyBorder="0" applyAlignment="0" applyProtection="0">
      <alignment vertical="center"/>
    </xf>
    <xf numFmtId="0" fontId="0" fillId="0" borderId="0">
      <alignment vertical="center"/>
    </xf>
    <xf numFmtId="0" fontId="0" fillId="0" borderId="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0" fillId="0" borderId="0"/>
    <xf numFmtId="0" fontId="48" fillId="0" borderId="0">
      <alignment vertical="center"/>
    </xf>
    <xf numFmtId="9" fontId="45" fillId="0" borderId="0" applyFont="0" applyFill="0" applyBorder="0" applyAlignment="0" applyProtection="0">
      <alignment vertical="center"/>
    </xf>
    <xf numFmtId="0" fontId="6" fillId="0" borderId="0">
      <alignment vertical="center"/>
    </xf>
    <xf numFmtId="43" fontId="45" fillId="0" borderId="0" applyFont="0" applyFill="0" applyBorder="0" applyAlignment="0" applyProtection="0">
      <alignment vertical="center"/>
    </xf>
    <xf numFmtId="0" fontId="52" fillId="0" borderId="0" applyNumberFormat="0" applyFill="0" applyBorder="0" applyAlignment="0" applyProtection="0">
      <alignment vertical="center"/>
    </xf>
    <xf numFmtId="0" fontId="6" fillId="0" borderId="0"/>
    <xf numFmtId="0" fontId="45" fillId="21" borderId="0" applyNumberFormat="0" applyBorder="0" applyAlignment="0" applyProtection="0">
      <alignment vertical="center"/>
    </xf>
    <xf numFmtId="0" fontId="45" fillId="34" borderId="0" applyNumberFormat="0" applyBorder="0" applyAlignment="0" applyProtection="0">
      <alignment vertical="center"/>
    </xf>
    <xf numFmtId="0" fontId="0" fillId="0" borderId="0"/>
    <xf numFmtId="0" fontId="45" fillId="34" borderId="0" applyNumberFormat="0" applyBorder="0" applyAlignment="0" applyProtection="0">
      <alignment vertical="center"/>
    </xf>
    <xf numFmtId="0" fontId="0" fillId="0" borderId="0"/>
    <xf numFmtId="0" fontId="48" fillId="0" borderId="0"/>
    <xf numFmtId="9" fontId="0" fillId="0" borderId="0" applyFont="0" applyFill="0" applyBorder="0" applyAlignment="0" applyProtection="0"/>
    <xf numFmtId="0" fontId="49" fillId="21" borderId="0" applyNumberFormat="0" applyBorder="0" applyAlignment="0" applyProtection="0">
      <alignment vertical="center"/>
    </xf>
    <xf numFmtId="0" fontId="0" fillId="0" borderId="0">
      <alignment vertical="center"/>
    </xf>
    <xf numFmtId="0" fontId="45" fillId="21" borderId="0" applyNumberFormat="0" applyBorder="0" applyAlignment="0" applyProtection="0">
      <alignment vertical="center"/>
    </xf>
    <xf numFmtId="0" fontId="49" fillId="21" borderId="0" applyNumberFormat="0" applyBorder="0" applyAlignment="0" applyProtection="0">
      <alignment vertical="center"/>
    </xf>
    <xf numFmtId="0" fontId="46" fillId="0" borderId="0"/>
    <xf numFmtId="0" fontId="54" fillId="0" borderId="15" applyNumberFormat="0" applyFill="0" applyAlignment="0" applyProtection="0">
      <alignment vertical="center"/>
    </xf>
    <xf numFmtId="0" fontId="45" fillId="34" borderId="0" applyNumberFormat="0" applyBorder="0" applyAlignment="0" applyProtection="0">
      <alignment vertical="center"/>
    </xf>
    <xf numFmtId="0" fontId="0" fillId="0" borderId="0"/>
    <xf numFmtId="0" fontId="0" fillId="0" borderId="0">
      <alignment vertical="center"/>
    </xf>
    <xf numFmtId="0" fontId="45" fillId="34" borderId="0" applyNumberFormat="0" applyBorder="0" applyAlignment="0" applyProtection="0">
      <alignment vertical="center"/>
    </xf>
    <xf numFmtId="0" fontId="45" fillId="21" borderId="0" applyNumberFormat="0" applyBorder="0" applyAlignment="0" applyProtection="0">
      <alignment vertical="center"/>
    </xf>
    <xf numFmtId="0" fontId="0" fillId="0" borderId="0"/>
    <xf numFmtId="0" fontId="0" fillId="0" borderId="0">
      <alignment vertical="center"/>
    </xf>
    <xf numFmtId="0" fontId="45" fillId="18" borderId="0" applyNumberFormat="0" applyBorder="0" applyAlignment="0" applyProtection="0">
      <alignment vertical="center"/>
    </xf>
    <xf numFmtId="0" fontId="0" fillId="0" borderId="0">
      <alignment vertical="center"/>
    </xf>
    <xf numFmtId="0" fontId="45" fillId="18" borderId="0" applyNumberFormat="0" applyBorder="0" applyAlignment="0" applyProtection="0">
      <alignment vertical="center"/>
    </xf>
    <xf numFmtId="0" fontId="50" fillId="21" borderId="0" applyNumberFormat="0" applyBorder="0" applyAlignment="0" applyProtection="0">
      <alignment vertical="center"/>
    </xf>
    <xf numFmtId="0" fontId="0" fillId="0" borderId="0">
      <alignment vertical="center"/>
    </xf>
    <xf numFmtId="0" fontId="45" fillId="18" borderId="0" applyNumberFormat="0" applyBorder="0" applyAlignment="0" applyProtection="0">
      <alignment vertical="center"/>
    </xf>
    <xf numFmtId="0" fontId="47" fillId="19" borderId="0" applyNumberFormat="0" applyBorder="0" applyAlignment="0" applyProtection="0">
      <alignment vertical="center"/>
    </xf>
    <xf numFmtId="0" fontId="0" fillId="0" borderId="0"/>
    <xf numFmtId="0" fontId="0" fillId="0" borderId="0">
      <alignment vertical="center"/>
    </xf>
    <xf numFmtId="0" fontId="45" fillId="20" borderId="0" applyNumberFormat="0" applyBorder="0" applyAlignment="0" applyProtection="0">
      <alignment vertical="center"/>
    </xf>
    <xf numFmtId="0" fontId="0" fillId="0" borderId="0">
      <alignment vertical="center"/>
    </xf>
    <xf numFmtId="0" fontId="45" fillId="20" borderId="0" applyNumberFormat="0" applyBorder="0" applyAlignment="0" applyProtection="0">
      <alignment vertical="center"/>
    </xf>
    <xf numFmtId="0" fontId="0" fillId="0" borderId="0">
      <alignment vertical="center"/>
    </xf>
    <xf numFmtId="0" fontId="45" fillId="20" borderId="0" applyNumberFormat="0" applyBorder="0" applyAlignment="0" applyProtection="0">
      <alignment vertical="center"/>
    </xf>
    <xf numFmtId="0" fontId="0" fillId="0" borderId="0"/>
    <xf numFmtId="0" fontId="45" fillId="20" borderId="0" applyNumberFormat="0" applyBorder="0" applyAlignment="0" applyProtection="0">
      <alignment vertical="center"/>
    </xf>
    <xf numFmtId="0" fontId="0" fillId="0" borderId="0"/>
    <xf numFmtId="0" fontId="45" fillId="20" borderId="0" applyNumberFormat="0" applyBorder="0" applyAlignment="0" applyProtection="0">
      <alignment vertical="center"/>
    </xf>
    <xf numFmtId="0" fontId="47" fillId="35" borderId="0" applyNumberFormat="0" applyBorder="0" applyAlignment="0" applyProtection="0">
      <alignment vertical="center"/>
    </xf>
    <xf numFmtId="0" fontId="0" fillId="0" borderId="0">
      <alignment vertical="center"/>
    </xf>
    <xf numFmtId="0" fontId="45" fillId="51" borderId="0" applyNumberFormat="0" applyBorder="0" applyAlignment="0" applyProtection="0">
      <alignment vertical="center"/>
    </xf>
    <xf numFmtId="0" fontId="0" fillId="0" borderId="0"/>
    <xf numFmtId="0" fontId="19" fillId="0" borderId="0"/>
    <xf numFmtId="0" fontId="0" fillId="0" borderId="0">
      <alignment vertical="center"/>
    </xf>
    <xf numFmtId="0" fontId="45" fillId="51" borderId="0" applyNumberFormat="0" applyBorder="0" applyAlignment="0" applyProtection="0">
      <alignment vertical="center"/>
    </xf>
    <xf numFmtId="0" fontId="0" fillId="0" borderId="0"/>
    <xf numFmtId="0" fontId="0" fillId="0" borderId="0"/>
    <xf numFmtId="0" fontId="0" fillId="0" borderId="0">
      <alignment vertical="center"/>
    </xf>
    <xf numFmtId="0" fontId="45" fillId="51" borderId="0" applyNumberFormat="0" applyBorder="0" applyAlignment="0" applyProtection="0">
      <alignment vertical="center"/>
    </xf>
    <xf numFmtId="0" fontId="0" fillId="0" borderId="0"/>
    <xf numFmtId="0" fontId="45" fillId="51" borderId="0" applyNumberFormat="0" applyBorder="0" applyAlignment="0" applyProtection="0">
      <alignment vertical="center"/>
    </xf>
    <xf numFmtId="0" fontId="0" fillId="0" borderId="0"/>
    <xf numFmtId="0" fontId="45" fillId="51" borderId="0" applyNumberFormat="0" applyBorder="0" applyAlignment="0" applyProtection="0">
      <alignment vertical="center"/>
    </xf>
    <xf numFmtId="0" fontId="47" fillId="46" borderId="0" applyNumberFormat="0" applyBorder="0" applyAlignment="0" applyProtection="0">
      <alignment vertical="center"/>
    </xf>
    <xf numFmtId="0" fontId="45" fillId="48" borderId="0" applyNumberFormat="0" applyBorder="0" applyAlignment="0" applyProtection="0">
      <alignment vertical="center"/>
    </xf>
    <xf numFmtId="0" fontId="45" fillId="20" borderId="0" applyNumberFormat="0" applyBorder="0" applyAlignment="0" applyProtection="0">
      <alignment vertical="center"/>
    </xf>
    <xf numFmtId="0" fontId="0" fillId="0" borderId="0">
      <alignment vertical="center"/>
    </xf>
    <xf numFmtId="0" fontId="45" fillId="48" borderId="0" applyNumberFormat="0" applyBorder="0" applyAlignment="0" applyProtection="0">
      <alignment vertical="center"/>
    </xf>
    <xf numFmtId="0" fontId="0" fillId="0" borderId="0"/>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5" fillId="49" borderId="0" applyNumberFormat="0" applyBorder="0" applyAlignment="0" applyProtection="0">
      <alignment vertical="center"/>
    </xf>
    <xf numFmtId="0" fontId="0" fillId="0" borderId="0"/>
    <xf numFmtId="0" fontId="45" fillId="48" borderId="0" applyNumberFormat="0" applyBorder="0" applyAlignment="0" applyProtection="0">
      <alignment vertical="center"/>
    </xf>
    <xf numFmtId="0" fontId="47" fillId="50" borderId="0" applyNumberFormat="0" applyBorder="0" applyAlignment="0" applyProtection="0">
      <alignment vertical="center"/>
    </xf>
    <xf numFmtId="0" fontId="45" fillId="49" borderId="0" applyNumberFormat="0" applyBorder="0" applyAlignment="0" applyProtection="0">
      <alignment vertical="center"/>
    </xf>
    <xf numFmtId="0" fontId="0" fillId="0" borderId="0">
      <alignment vertical="center"/>
    </xf>
    <xf numFmtId="0" fontId="45" fillId="49" borderId="0" applyNumberFormat="0" applyBorder="0" applyAlignment="0" applyProtection="0">
      <alignment vertical="center"/>
    </xf>
    <xf numFmtId="0" fontId="0" fillId="0" borderId="0">
      <alignment vertical="center"/>
    </xf>
    <xf numFmtId="0" fontId="0" fillId="0" borderId="0">
      <alignment vertical="center"/>
    </xf>
    <xf numFmtId="0" fontId="45" fillId="49" borderId="0" applyNumberFormat="0" applyBorder="0" applyAlignment="0" applyProtection="0">
      <alignment vertical="center"/>
    </xf>
    <xf numFmtId="0" fontId="0" fillId="0" borderId="0">
      <alignment vertical="center"/>
    </xf>
    <xf numFmtId="0" fontId="0" fillId="0" borderId="0">
      <alignment vertical="center"/>
    </xf>
    <xf numFmtId="0" fontId="45" fillId="49" borderId="0" applyNumberFormat="0" applyBorder="0" applyAlignment="0" applyProtection="0">
      <alignment vertical="center"/>
    </xf>
    <xf numFmtId="0" fontId="0" fillId="0" borderId="0">
      <alignment vertical="center"/>
    </xf>
    <xf numFmtId="0" fontId="0" fillId="0" borderId="0">
      <alignment vertical="center"/>
    </xf>
    <xf numFmtId="0" fontId="45" fillId="49" borderId="0" applyNumberFormat="0" applyBorder="0" applyAlignment="0" applyProtection="0">
      <alignment vertical="center"/>
    </xf>
    <xf numFmtId="0" fontId="0" fillId="0" borderId="0">
      <alignment vertical="center"/>
    </xf>
    <xf numFmtId="0" fontId="0" fillId="0" borderId="0">
      <alignment vertical="center"/>
    </xf>
    <xf numFmtId="0" fontId="45" fillId="35" borderId="0" applyNumberFormat="0" applyBorder="0" applyAlignment="0" applyProtection="0">
      <alignment vertical="center"/>
    </xf>
    <xf numFmtId="0" fontId="0" fillId="0" borderId="0">
      <alignment vertical="center"/>
    </xf>
    <xf numFmtId="0" fontId="45" fillId="35" borderId="0" applyNumberFormat="0" applyBorder="0" applyAlignment="0" applyProtection="0">
      <alignment vertical="center"/>
    </xf>
    <xf numFmtId="0" fontId="0" fillId="0" borderId="0">
      <alignment vertical="center"/>
    </xf>
    <xf numFmtId="0" fontId="45" fillId="35" borderId="0" applyNumberFormat="0" applyBorder="0" applyAlignment="0" applyProtection="0">
      <alignment vertical="center"/>
    </xf>
    <xf numFmtId="0" fontId="0" fillId="0" borderId="0">
      <alignment vertical="center"/>
    </xf>
    <xf numFmtId="0" fontId="45" fillId="35" borderId="0" applyNumberFormat="0" applyBorder="0" applyAlignment="0" applyProtection="0">
      <alignment vertical="center"/>
    </xf>
    <xf numFmtId="0" fontId="0" fillId="0" borderId="0"/>
    <xf numFmtId="0" fontId="0" fillId="0" borderId="0">
      <alignment vertical="center"/>
    </xf>
    <xf numFmtId="0" fontId="45" fillId="35" borderId="0" applyNumberFormat="0" applyBorder="0" applyAlignment="0" applyProtection="0">
      <alignment vertical="center"/>
    </xf>
    <xf numFmtId="0" fontId="0" fillId="0" borderId="0"/>
    <xf numFmtId="0" fontId="0" fillId="0" borderId="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0" fillId="0" borderId="0">
      <alignment vertical="center"/>
    </xf>
    <xf numFmtId="0" fontId="0" fillId="0" borderId="0">
      <alignment vertical="center"/>
    </xf>
    <xf numFmtId="0" fontId="45" fillId="46" borderId="0" applyNumberFormat="0" applyBorder="0" applyAlignment="0" applyProtection="0">
      <alignment vertical="center"/>
    </xf>
    <xf numFmtId="0" fontId="0" fillId="0" borderId="0"/>
    <xf numFmtId="0" fontId="45" fillId="46" borderId="0" applyNumberFormat="0" applyBorder="0" applyAlignment="0" applyProtection="0">
      <alignment vertical="center"/>
    </xf>
    <xf numFmtId="0" fontId="45" fillId="20" borderId="0" applyNumberFormat="0" applyBorder="0" applyAlignment="0" applyProtection="0">
      <alignment vertical="center"/>
    </xf>
    <xf numFmtId="0" fontId="52" fillId="0" borderId="0" applyNumberFormat="0" applyFill="0" applyBorder="0" applyAlignment="0" applyProtection="0">
      <alignment vertical="center"/>
    </xf>
    <xf numFmtId="0" fontId="0" fillId="0" borderId="0">
      <alignment vertical="center"/>
    </xf>
    <xf numFmtId="0" fontId="0" fillId="0" borderId="0"/>
    <xf numFmtId="0" fontId="45"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5" fillId="49" borderId="0" applyNumberFormat="0" applyBorder="0" applyAlignment="0" applyProtection="0">
      <alignment vertical="center"/>
    </xf>
    <xf numFmtId="0" fontId="0" fillId="0" borderId="0"/>
    <xf numFmtId="0" fontId="45" fillId="49" borderId="0" applyNumberFormat="0" applyBorder="0" applyAlignment="0" applyProtection="0">
      <alignment vertical="center"/>
    </xf>
    <xf numFmtId="0" fontId="47" fillId="50" borderId="0" applyNumberFormat="0" applyBorder="0" applyAlignment="0" applyProtection="0">
      <alignment vertical="center"/>
    </xf>
    <xf numFmtId="0" fontId="45" fillId="49" borderId="0" applyNumberFormat="0" applyBorder="0" applyAlignment="0" applyProtection="0">
      <alignment vertical="center"/>
    </xf>
    <xf numFmtId="0" fontId="0" fillId="0" borderId="0"/>
    <xf numFmtId="0" fontId="45" fillId="49" borderId="0" applyNumberFormat="0" applyBorder="0" applyAlignment="0" applyProtection="0">
      <alignment vertical="center"/>
    </xf>
    <xf numFmtId="0" fontId="47" fillId="4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47" fillId="50" borderId="0" applyNumberFormat="0" applyBorder="0" applyAlignment="0" applyProtection="0">
      <alignment vertical="center"/>
    </xf>
    <xf numFmtId="0" fontId="0" fillId="0" borderId="0">
      <alignment vertical="center"/>
    </xf>
    <xf numFmtId="0" fontId="50" fillId="21"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0" fillId="0" borderId="0">
      <alignment vertical="center"/>
    </xf>
    <xf numFmtId="0" fontId="0" fillId="0" borderId="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9" fontId="0" fillId="0" borderId="0" applyFont="0" applyFill="0" applyBorder="0" applyAlignment="0" applyProtection="0">
      <alignment vertical="center"/>
    </xf>
    <xf numFmtId="0" fontId="45" fillId="52" borderId="23" applyNumberFormat="0" applyFont="0" applyAlignment="0" applyProtection="0">
      <alignment vertical="center"/>
    </xf>
    <xf numFmtId="0" fontId="0" fillId="0" borderId="0">
      <alignment vertical="center"/>
    </xf>
    <xf numFmtId="0" fontId="47" fillId="35" borderId="0" applyNumberFormat="0" applyBorder="0" applyAlignment="0" applyProtection="0">
      <alignment vertical="center"/>
    </xf>
    <xf numFmtId="0" fontId="47" fillId="35"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0" fillId="0" borderId="0"/>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7" fillId="50" borderId="0" applyNumberFormat="0" applyBorder="0" applyAlignment="0" applyProtection="0">
      <alignment vertical="center"/>
    </xf>
    <xf numFmtId="0" fontId="19" fillId="0" borderId="0"/>
    <xf numFmtId="0" fontId="47" fillId="50" borderId="0" applyNumberFormat="0" applyBorder="0" applyAlignment="0" applyProtection="0">
      <alignment vertical="center"/>
    </xf>
    <xf numFmtId="0" fontId="47" fillId="47" borderId="0" applyNumberFormat="0" applyBorder="0" applyAlignment="0" applyProtection="0">
      <alignment vertical="center"/>
    </xf>
    <xf numFmtId="0" fontId="0" fillId="0" borderId="0"/>
    <xf numFmtId="0" fontId="47" fillId="47" borderId="0" applyNumberFormat="0" applyBorder="0" applyAlignment="0" applyProtection="0">
      <alignment vertical="center"/>
    </xf>
    <xf numFmtId="0" fontId="0" fillId="0" borderId="0"/>
    <xf numFmtId="0" fontId="47" fillId="47" borderId="0" applyNumberFormat="0" applyBorder="0" applyAlignment="0" applyProtection="0">
      <alignment vertical="center"/>
    </xf>
    <xf numFmtId="0" fontId="70" fillId="0" borderId="0" applyNumberFormat="0" applyFill="0" applyBorder="0" applyAlignment="0" applyProtection="0">
      <alignment vertical="center"/>
    </xf>
    <xf numFmtId="0" fontId="50" fillId="21" borderId="0" applyNumberFormat="0" applyBorder="0" applyAlignment="0" applyProtection="0">
      <alignment vertical="center"/>
    </xf>
    <xf numFmtId="0" fontId="47" fillId="47" borderId="0" applyNumberFormat="0" applyBorder="0" applyAlignment="0" applyProtection="0">
      <alignment vertical="center"/>
    </xf>
    <xf numFmtId="0" fontId="53" fillId="21"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71" fillId="0" borderId="0" applyNumberFormat="0" applyFill="0" applyBorder="0" applyAlignment="0" applyProtection="0">
      <alignment vertical="top"/>
    </xf>
    <xf numFmtId="0" fontId="0" fillId="0" borderId="0"/>
    <xf numFmtId="9" fontId="0" fillId="0" borderId="0" applyFont="0" applyFill="0" applyBorder="0" applyAlignment="0" applyProtection="0">
      <alignment vertical="center"/>
    </xf>
    <xf numFmtId="0" fontId="50" fillId="21" borderId="0" applyNumberFormat="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xf numFmtId="9" fontId="45" fillId="0" borderId="0" applyFont="0" applyFill="0" applyBorder="0" applyAlignment="0" applyProtection="0">
      <alignment vertical="center"/>
    </xf>
    <xf numFmtId="9" fontId="45" fillId="0" borderId="0" applyFont="0" applyFill="0" applyBorder="0" applyAlignment="0" applyProtection="0">
      <alignment vertical="center"/>
    </xf>
    <xf numFmtId="9" fontId="0" fillId="0" borderId="0" applyFont="0" applyFill="0" applyBorder="0" applyAlignment="0" applyProtection="0">
      <alignment vertical="center"/>
    </xf>
    <xf numFmtId="9" fontId="45"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45" fillId="0" borderId="0" applyFont="0" applyFill="0" applyBorder="0" applyAlignment="0" applyProtection="0">
      <alignment vertical="center"/>
    </xf>
    <xf numFmtId="0" fontId="0" fillId="0" borderId="0"/>
    <xf numFmtId="9" fontId="45"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45" fillId="0" borderId="0" applyFont="0" applyFill="0" applyBorder="0" applyAlignment="0" applyProtection="0">
      <alignment vertical="center"/>
    </xf>
    <xf numFmtId="0" fontId="0" fillId="0" borderId="0"/>
    <xf numFmtId="9" fontId="45"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54" fillId="0" borderId="15" applyNumberFormat="0" applyFill="0" applyAlignment="0" applyProtection="0">
      <alignment vertical="center"/>
    </xf>
    <xf numFmtId="0" fontId="0" fillId="0" borderId="0"/>
    <xf numFmtId="0" fontId="69" fillId="0" borderId="22" applyNumberFormat="0" applyFill="0" applyAlignment="0" applyProtection="0">
      <alignment vertical="center"/>
    </xf>
    <xf numFmtId="0" fontId="69" fillId="0" borderId="22" applyNumberFormat="0" applyFill="0" applyAlignment="0" applyProtection="0">
      <alignment vertical="center"/>
    </xf>
    <xf numFmtId="0" fontId="69" fillId="0" borderId="22" applyNumberFormat="0" applyFill="0" applyAlignment="0" applyProtection="0">
      <alignment vertical="center"/>
    </xf>
    <xf numFmtId="0" fontId="69" fillId="0" borderId="22" applyNumberFormat="0" applyFill="0" applyAlignment="0" applyProtection="0">
      <alignment vertical="center"/>
    </xf>
    <xf numFmtId="0" fontId="69" fillId="0" borderId="22" applyNumberFormat="0" applyFill="0" applyAlignment="0" applyProtection="0">
      <alignment vertical="center"/>
    </xf>
    <xf numFmtId="0" fontId="50" fillId="21" borderId="0" applyNumberFormat="0" applyBorder="0" applyAlignment="0" applyProtection="0">
      <alignment vertical="center"/>
    </xf>
    <xf numFmtId="0" fontId="0" fillId="0" borderId="0"/>
    <xf numFmtId="0" fontId="54" fillId="0" borderId="15" applyNumberFormat="0" applyFill="0" applyAlignment="0" applyProtection="0">
      <alignment vertical="center"/>
    </xf>
    <xf numFmtId="0" fontId="54" fillId="0" borderId="15" applyNumberFormat="0" applyFill="0" applyAlignment="0" applyProtection="0">
      <alignment vertical="center"/>
    </xf>
    <xf numFmtId="0" fontId="0" fillId="0" borderId="0">
      <alignment vertical="center"/>
    </xf>
    <xf numFmtId="0" fontId="0" fillId="0" borderId="0">
      <alignment vertical="center"/>
    </xf>
    <xf numFmtId="0" fontId="54" fillId="0" borderId="15" applyNumberFormat="0" applyFill="0" applyAlignment="0" applyProtection="0">
      <alignment vertical="center"/>
    </xf>
    <xf numFmtId="0" fontId="52" fillId="0" borderId="24" applyNumberFormat="0" applyFill="0" applyAlignment="0" applyProtection="0">
      <alignment vertical="center"/>
    </xf>
    <xf numFmtId="0" fontId="52" fillId="0" borderId="24" applyNumberFormat="0" applyFill="0" applyAlignment="0" applyProtection="0">
      <alignment vertical="center"/>
    </xf>
    <xf numFmtId="0" fontId="52" fillId="0" borderId="24" applyNumberFormat="0" applyFill="0" applyAlignment="0" applyProtection="0">
      <alignment vertical="center"/>
    </xf>
    <xf numFmtId="0" fontId="52" fillId="0" borderId="24" applyNumberFormat="0" applyFill="0" applyAlignment="0" applyProtection="0">
      <alignment vertical="center"/>
    </xf>
    <xf numFmtId="0" fontId="0" fillId="0" borderId="0"/>
    <xf numFmtId="0" fontId="52" fillId="0" borderId="24" applyNumberFormat="0" applyFill="0" applyAlignment="0" applyProtection="0">
      <alignment vertical="center"/>
    </xf>
    <xf numFmtId="43" fontId="45" fillId="0" borderId="0" applyFont="0" applyFill="0" applyBorder="0" applyAlignment="0" applyProtection="0">
      <alignment vertical="center"/>
    </xf>
    <xf numFmtId="0" fontId="52" fillId="0" borderId="0" applyNumberFormat="0" applyFill="0" applyBorder="0" applyAlignment="0" applyProtection="0">
      <alignment vertical="center"/>
    </xf>
    <xf numFmtId="43" fontId="45" fillId="0" borderId="0" applyFont="0" applyFill="0" applyBorder="0" applyAlignment="0" applyProtection="0">
      <alignment vertical="center"/>
    </xf>
    <xf numFmtId="0" fontId="52" fillId="0" borderId="0" applyNumberFormat="0" applyFill="0" applyBorder="0" applyAlignment="0" applyProtection="0">
      <alignment vertical="center"/>
    </xf>
    <xf numFmtId="43" fontId="45" fillId="0" borderId="0" applyFont="0" applyFill="0" applyBorder="0" applyAlignment="0" applyProtection="0">
      <alignment vertical="center"/>
    </xf>
    <xf numFmtId="0" fontId="5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0" fillId="0" borderId="0">
      <alignment vertical="center"/>
    </xf>
    <xf numFmtId="0" fontId="72" fillId="0" borderId="0" applyNumberFormat="0" applyFill="0" applyBorder="0" applyAlignment="0" applyProtection="0">
      <alignment vertical="center"/>
    </xf>
    <xf numFmtId="0" fontId="0" fillId="0" borderId="0">
      <alignment vertical="center"/>
    </xf>
    <xf numFmtId="0" fontId="72" fillId="0" borderId="0" applyNumberFormat="0" applyFill="0" applyBorder="0" applyAlignment="0" applyProtection="0">
      <alignment vertical="center"/>
    </xf>
    <xf numFmtId="0" fontId="0" fillId="0" borderId="0">
      <alignment vertical="center"/>
    </xf>
    <xf numFmtId="0" fontId="72" fillId="0" borderId="0" applyNumberFormat="0" applyFill="0" applyBorder="0" applyAlignment="0" applyProtection="0">
      <alignment vertical="center"/>
    </xf>
    <xf numFmtId="0" fontId="0" fillId="0" borderId="0">
      <alignment vertical="center"/>
    </xf>
    <xf numFmtId="0" fontId="72" fillId="0" borderId="0" applyNumberFormat="0" applyFill="0" applyBorder="0" applyAlignment="0" applyProtection="0">
      <alignment vertical="center"/>
    </xf>
    <xf numFmtId="0" fontId="0" fillId="0" borderId="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0" fillId="0" borderId="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0" fillId="0" borderId="0">
      <alignment vertical="center"/>
    </xf>
    <xf numFmtId="0" fontId="50" fillId="21" borderId="0" applyNumberFormat="0" applyBorder="0" applyAlignment="0" applyProtection="0">
      <alignment vertical="center"/>
    </xf>
    <xf numFmtId="0" fontId="0" fillId="0" borderId="0"/>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0" fillId="0" borderId="0"/>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0" fillId="0" borderId="0">
      <alignment vertical="center"/>
    </xf>
    <xf numFmtId="0" fontId="50" fillId="21" borderId="0" applyNumberFormat="0" applyBorder="0" applyAlignment="0" applyProtection="0">
      <alignment vertical="center"/>
    </xf>
    <xf numFmtId="0" fontId="0" fillId="0" borderId="0"/>
    <xf numFmtId="0" fontId="50" fillId="21" borderId="0" applyNumberFormat="0" applyBorder="0" applyAlignment="0" applyProtection="0">
      <alignment vertical="center"/>
    </xf>
    <xf numFmtId="0" fontId="0" fillId="0" borderId="0">
      <alignment vertical="center"/>
    </xf>
    <xf numFmtId="0" fontId="50" fillId="21" borderId="0" applyNumberFormat="0" applyBorder="0" applyAlignment="0" applyProtection="0">
      <alignment vertical="center"/>
    </xf>
    <xf numFmtId="0" fontId="53" fillId="21" borderId="0" applyNumberFormat="0" applyBorder="0" applyAlignment="0" applyProtection="0">
      <alignment vertical="center"/>
    </xf>
    <xf numFmtId="0" fontId="0" fillId="0" borderId="0"/>
    <xf numFmtId="0" fontId="53" fillId="21" borderId="0" applyNumberFormat="0" applyBorder="0" applyAlignment="0" applyProtection="0">
      <alignment vertical="center"/>
    </xf>
    <xf numFmtId="0" fontId="0" fillId="0" borderId="0"/>
    <xf numFmtId="0" fontId="53" fillId="21" borderId="0" applyNumberFormat="0" applyBorder="0" applyAlignment="0" applyProtection="0">
      <alignment vertical="center"/>
    </xf>
    <xf numFmtId="0" fontId="0" fillId="0" borderId="0">
      <alignment vertical="center"/>
    </xf>
    <xf numFmtId="0" fontId="53" fillId="21" borderId="0" applyNumberFormat="0" applyBorder="0" applyAlignment="0" applyProtection="0">
      <alignment vertical="center"/>
    </xf>
    <xf numFmtId="0" fontId="49" fillId="21" borderId="0" applyNumberFormat="0" applyBorder="0" applyAlignment="0" applyProtection="0">
      <alignment vertical="center"/>
    </xf>
    <xf numFmtId="0" fontId="53" fillId="21" borderId="0" applyNumberFormat="0" applyBorder="0" applyAlignment="0" applyProtection="0">
      <alignment vertical="center"/>
    </xf>
    <xf numFmtId="0" fontId="0" fillId="0" borderId="0"/>
    <xf numFmtId="0" fontId="53" fillId="21" borderId="0" applyNumberFormat="0" applyBorder="0" applyAlignment="0" applyProtection="0">
      <alignment vertical="center"/>
    </xf>
    <xf numFmtId="0" fontId="49"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49" fillId="21" borderId="0" applyNumberFormat="0" applyBorder="0" applyAlignment="0" applyProtection="0">
      <alignment vertical="center"/>
    </xf>
    <xf numFmtId="0" fontId="0" fillId="0" borderId="0"/>
    <xf numFmtId="0" fontId="51" fillId="18" borderId="0" applyNumberFormat="0" applyBorder="0" applyAlignment="0" applyProtection="0">
      <alignment vertical="center"/>
    </xf>
    <xf numFmtId="0" fontId="49" fillId="21" borderId="0" applyNumberFormat="0" applyBorder="0" applyAlignment="0" applyProtection="0">
      <alignment vertical="center"/>
    </xf>
    <xf numFmtId="0" fontId="0" fillId="0" borderId="0"/>
    <xf numFmtId="0" fontId="0" fillId="0" borderId="0"/>
    <xf numFmtId="0" fontId="49" fillId="21" borderId="0" applyNumberFormat="0" applyBorder="0" applyAlignment="0" applyProtection="0">
      <alignment vertical="center"/>
    </xf>
    <xf numFmtId="0" fontId="0" fillId="0" borderId="0"/>
    <xf numFmtId="0" fontId="49" fillId="21" borderId="0" applyNumberFormat="0" applyBorder="0" applyAlignment="0" applyProtection="0">
      <alignment vertical="center"/>
    </xf>
    <xf numFmtId="0" fontId="0" fillId="0" borderId="0"/>
    <xf numFmtId="0" fontId="0" fillId="0" borderId="0"/>
    <xf numFmtId="0" fontId="19"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19" fillId="0" borderId="0">
      <alignment vertical="center"/>
    </xf>
    <xf numFmtId="0" fontId="19" fillId="0" borderId="0"/>
    <xf numFmtId="0" fontId="19" fillId="0" borderId="0"/>
    <xf numFmtId="0" fontId="19"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9"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73" fillId="1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51" fillId="1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75" fillId="48" borderId="25"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5" fillId="52" borderId="23" applyNumberFormat="0" applyFont="0" applyAlignment="0" applyProtection="0">
      <alignment vertical="center"/>
    </xf>
    <xf numFmtId="0" fontId="0" fillId="0" borderId="0">
      <alignment vertical="center"/>
    </xf>
    <xf numFmtId="0" fontId="0" fillId="0" borderId="0">
      <alignment vertical="center"/>
    </xf>
    <xf numFmtId="0" fontId="60" fillId="33" borderId="17" applyNumberFormat="0" applyAlignment="0" applyProtection="0">
      <alignment vertical="center"/>
    </xf>
    <xf numFmtId="0" fontId="0" fillId="0" borderId="0"/>
    <xf numFmtId="0" fontId="0" fillId="0" borderId="0"/>
    <xf numFmtId="0" fontId="0" fillId="0" borderId="0">
      <alignment vertical="center"/>
    </xf>
    <xf numFmtId="0" fontId="21"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74" fillId="0" borderId="0" applyNumberFormat="0" applyFill="0" applyBorder="0" applyAlignment="0" applyProtection="0">
      <alignment vertical="center"/>
    </xf>
    <xf numFmtId="0" fontId="0" fillId="0" borderId="0"/>
    <xf numFmtId="0" fontId="74" fillId="0" borderId="0" applyNumberFormat="0" applyFill="0" applyBorder="0" applyAlignment="0" applyProtection="0">
      <alignment vertical="center"/>
    </xf>
    <xf numFmtId="0" fontId="0" fillId="0" borderId="0"/>
    <xf numFmtId="0" fontId="74"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51" fillId="18" borderId="0" applyNumberFormat="0" applyBorder="0" applyAlignment="0" applyProtection="0">
      <alignment vertical="center"/>
    </xf>
    <xf numFmtId="0" fontId="0" fillId="0" borderId="0"/>
    <xf numFmtId="0" fontId="51" fillId="18" borderId="0" applyNumberFormat="0" applyBorder="0" applyAlignment="0" applyProtection="0">
      <alignment vertical="center"/>
    </xf>
    <xf numFmtId="0" fontId="0" fillId="0" borderId="0"/>
    <xf numFmtId="0" fontId="5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7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21" fillId="0" borderId="0">
      <alignment vertical="center"/>
    </xf>
    <xf numFmtId="0" fontId="0" fillId="0" borderId="0"/>
    <xf numFmtId="0" fontId="0" fillId="0" borderId="0"/>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60" fillId="33" borderId="17" applyNumberFormat="0" applyAlignment="0" applyProtection="0">
      <alignment vertical="center"/>
    </xf>
    <xf numFmtId="0" fontId="0" fillId="0" borderId="0">
      <alignment vertical="center"/>
    </xf>
    <xf numFmtId="0" fontId="60" fillId="33" borderId="17" applyNumberFormat="0" applyAlignment="0" applyProtection="0">
      <alignment vertical="center"/>
    </xf>
    <xf numFmtId="0" fontId="0" fillId="0" borderId="0"/>
    <xf numFmtId="0" fontId="60" fillId="33" borderId="17"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7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xf numFmtId="0" fontId="0" fillId="0" borderId="0"/>
    <xf numFmtId="0" fontId="0" fillId="0" borderId="0">
      <alignment vertical="center"/>
    </xf>
    <xf numFmtId="0" fontId="0" fillId="0" borderId="0"/>
    <xf numFmtId="0" fontId="0" fillId="0" borderId="0">
      <alignment vertical="center"/>
    </xf>
    <xf numFmtId="0" fontId="75" fillId="48" borderId="25" applyNumberFormat="0" applyAlignment="0" applyProtection="0">
      <alignment vertical="center"/>
    </xf>
    <xf numFmtId="0" fontId="0" fillId="0" borderId="0">
      <alignment vertical="center"/>
    </xf>
    <xf numFmtId="0" fontId="21" fillId="0" borderId="0"/>
    <xf numFmtId="0" fontId="0" fillId="0" borderId="0"/>
    <xf numFmtId="0" fontId="0" fillId="0" borderId="0">
      <alignment vertical="center"/>
    </xf>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xf numFmtId="0" fontId="0" fillId="0" borderId="0"/>
    <xf numFmtId="0" fontId="0" fillId="0" borderId="0"/>
    <xf numFmtId="0" fontId="0" fillId="0" borderId="0">
      <alignment vertical="center"/>
    </xf>
    <xf numFmtId="0" fontId="0" fillId="0" borderId="0"/>
    <xf numFmtId="0" fontId="21" fillId="0" borderId="0"/>
    <xf numFmtId="0" fontId="0" fillId="0" borderId="0"/>
    <xf numFmtId="0" fontId="0" fillId="0" borderId="0"/>
    <xf numFmtId="0" fontId="0" fillId="0" borderId="0">
      <alignment vertical="center"/>
    </xf>
    <xf numFmtId="0" fontId="21" fillId="0" borderId="0">
      <alignment vertical="center"/>
    </xf>
    <xf numFmtId="0" fontId="0" fillId="0" borderId="0">
      <alignment vertical="center"/>
    </xf>
    <xf numFmtId="0" fontId="21"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21" fillId="0" borderId="0"/>
    <xf numFmtId="0" fontId="76"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21" fillId="0" borderId="0">
      <alignment vertical="center"/>
    </xf>
    <xf numFmtId="0" fontId="0" fillId="52" borderId="23" applyNumberFormat="0" applyFont="0" applyAlignment="0" applyProtection="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xf numFmtId="0" fontId="21" fillId="0" borderId="0"/>
    <xf numFmtId="0" fontId="0" fillId="0" borderId="0"/>
    <xf numFmtId="0" fontId="21" fillId="0" borderId="0"/>
    <xf numFmtId="0" fontId="0" fillId="0" borderId="0"/>
    <xf numFmtId="0" fontId="21" fillId="0" borderId="0"/>
    <xf numFmtId="0" fontId="0" fillId="0" borderId="0"/>
    <xf numFmtId="0" fontId="21" fillId="0" borderId="0"/>
    <xf numFmtId="0" fontId="0" fillId="0" borderId="0"/>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54" borderId="0" applyNumberFormat="0" applyBorder="0" applyAlignment="0" applyProtection="0">
      <alignment vertical="center"/>
    </xf>
    <xf numFmtId="0" fontId="0" fillId="0" borderId="0">
      <alignment vertical="center"/>
    </xf>
    <xf numFmtId="0" fontId="47" fillId="5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47"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51"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43" fontId="45"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5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77"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75" fillId="48" borderId="25"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41" fontId="45" fillId="0" borderId="0" applyFont="0" applyFill="0" applyBorder="0" applyAlignment="0" applyProtection="0">
      <alignment vertical="center"/>
    </xf>
    <xf numFmtId="0" fontId="0" fillId="0" borderId="0">
      <alignment vertical="center"/>
    </xf>
    <xf numFmtId="0" fontId="75" fillId="48" borderId="25" applyNumberFormat="0" applyAlignment="0" applyProtection="0">
      <alignment vertical="center"/>
    </xf>
    <xf numFmtId="0" fontId="0" fillId="0" borderId="0">
      <alignment vertical="center"/>
    </xf>
    <xf numFmtId="0" fontId="75" fillId="48" borderId="2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41" fontId="45" fillId="0" borderId="0" applyFont="0" applyFill="0" applyBorder="0" applyAlignment="0" applyProtection="0">
      <alignment vertical="center"/>
    </xf>
    <xf numFmtId="0" fontId="0" fillId="0" borderId="0"/>
    <xf numFmtId="0" fontId="21" fillId="0" borderId="0"/>
    <xf numFmtId="0" fontId="21" fillId="0" borderId="0"/>
    <xf numFmtId="0" fontId="21" fillId="0" borderId="0"/>
    <xf numFmtId="0" fontId="21" fillId="0" borderId="0"/>
    <xf numFmtId="0" fontId="21" fillId="0" borderId="0"/>
    <xf numFmtId="0" fontId="21" fillId="0" borderId="0"/>
    <xf numFmtId="41" fontId="45" fillId="0" borderId="0" applyFont="0" applyFill="0" applyBorder="0" applyAlignment="0" applyProtection="0">
      <alignment vertical="center"/>
    </xf>
    <xf numFmtId="0" fontId="21" fillId="0" borderId="0"/>
    <xf numFmtId="0" fontId="21"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51" fillId="1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41" fontId="45" fillId="0" borderId="0" applyFont="0" applyFill="0" applyBorder="0" applyAlignment="0" applyProtection="0">
      <alignment vertical="center"/>
    </xf>
    <xf numFmtId="0" fontId="0" fillId="0" borderId="0"/>
    <xf numFmtId="41" fontId="45" fillId="0" borderId="0" applyFont="0" applyFill="0" applyBorder="0" applyAlignment="0" applyProtection="0">
      <alignment vertical="center"/>
    </xf>
    <xf numFmtId="0" fontId="0" fillId="0" borderId="0"/>
    <xf numFmtId="41" fontId="45" fillId="0" borderId="0" applyFont="0" applyFill="0" applyBorder="0" applyAlignment="0" applyProtection="0">
      <alignment vertical="center"/>
    </xf>
    <xf numFmtId="0" fontId="0" fillId="0" borderId="0">
      <alignment vertical="center"/>
    </xf>
    <xf numFmtId="41" fontId="45" fillId="0" borderId="0" applyFont="0" applyFill="0" applyBorder="0" applyAlignment="0" applyProtection="0">
      <alignment vertical="center"/>
    </xf>
    <xf numFmtId="0" fontId="0" fillId="0" borderId="0"/>
    <xf numFmtId="41" fontId="45"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7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78"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78" fillId="0" borderId="0" applyNumberFormat="0" applyFill="0" applyBorder="0" applyAlignment="0" applyProtection="0">
      <alignment vertical="center"/>
    </xf>
    <xf numFmtId="0" fontId="0" fillId="0" borderId="0"/>
    <xf numFmtId="0" fontId="78" fillId="0" borderId="0" applyNumberFormat="0" applyFill="0" applyBorder="0" applyAlignment="0" applyProtection="0">
      <alignment vertical="center"/>
    </xf>
    <xf numFmtId="0" fontId="0" fillId="0" borderId="0"/>
    <xf numFmtId="0" fontId="7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41"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79" fillId="55" borderId="25" applyNumberFormat="0" applyAlignment="0" applyProtection="0">
      <alignment vertical="center"/>
    </xf>
    <xf numFmtId="0" fontId="0" fillId="0" borderId="0"/>
    <xf numFmtId="0" fontId="0" fillId="0" borderId="0"/>
    <xf numFmtId="41"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19"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5"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5" fillId="52" borderId="23" applyNumberFormat="0" applyFont="0" applyAlignment="0" applyProtection="0">
      <alignment vertical="center"/>
    </xf>
    <xf numFmtId="0" fontId="0" fillId="0" borderId="0"/>
    <xf numFmtId="0" fontId="45" fillId="52" borderId="23" applyNumberFormat="0" applyFon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73"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47" fillId="5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80" fillId="0" borderId="26"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73" fillId="18" borderId="0" applyNumberFormat="0" applyBorder="0" applyAlignment="0" applyProtection="0">
      <alignment vertical="center"/>
    </xf>
    <xf numFmtId="0" fontId="73" fillId="18" borderId="0" applyNumberFormat="0" applyBorder="0" applyAlignment="0" applyProtection="0">
      <alignment vertical="center"/>
    </xf>
    <xf numFmtId="0" fontId="73" fillId="18" borderId="0" applyNumberFormat="0" applyBorder="0" applyAlignment="0" applyProtection="0">
      <alignment vertical="center"/>
    </xf>
    <xf numFmtId="0" fontId="73" fillId="18" borderId="0" applyNumberFormat="0" applyBorder="0" applyAlignment="0" applyProtection="0">
      <alignment vertical="center"/>
    </xf>
    <xf numFmtId="0" fontId="73" fillId="18" borderId="0" applyNumberFormat="0" applyBorder="0" applyAlignment="0" applyProtection="0">
      <alignment vertical="center"/>
    </xf>
    <xf numFmtId="0" fontId="73"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1" fillId="18" borderId="0" applyNumberFormat="0" applyBorder="0" applyAlignment="0" applyProtection="0">
      <alignment vertical="center"/>
    </xf>
    <xf numFmtId="0" fontId="80" fillId="0" borderId="26" applyNumberFormat="0" applyFill="0" applyAlignment="0" applyProtection="0">
      <alignment vertical="center"/>
    </xf>
    <xf numFmtId="0" fontId="80" fillId="0" borderId="26" applyNumberFormat="0" applyFill="0" applyAlignment="0" applyProtection="0">
      <alignment vertical="center"/>
    </xf>
    <xf numFmtId="0" fontId="80" fillId="0" borderId="26" applyNumberFormat="0" applyFill="0" applyAlignment="0" applyProtection="0">
      <alignment vertical="center"/>
    </xf>
    <xf numFmtId="0" fontId="80" fillId="0" borderId="26" applyNumberFormat="0" applyFill="0" applyAlignment="0" applyProtection="0">
      <alignment vertical="center"/>
    </xf>
    <xf numFmtId="0" fontId="79" fillId="55" borderId="25" applyNumberFormat="0" applyAlignment="0" applyProtection="0">
      <alignment vertical="center"/>
    </xf>
    <xf numFmtId="0" fontId="79" fillId="55" borderId="25" applyNumberFormat="0" applyAlignment="0" applyProtection="0">
      <alignment vertical="center"/>
    </xf>
    <xf numFmtId="0" fontId="79" fillId="55" borderId="25" applyNumberFormat="0" applyAlignment="0" applyProtection="0">
      <alignment vertical="center"/>
    </xf>
    <xf numFmtId="0" fontId="79" fillId="55" borderId="25" applyNumberFormat="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2" fillId="0" borderId="27" applyNumberFormat="0" applyFill="0" applyAlignment="0" applyProtection="0">
      <alignment vertical="center"/>
    </xf>
    <xf numFmtId="0" fontId="82" fillId="0" borderId="27" applyNumberFormat="0" applyFill="0" applyAlignment="0" applyProtection="0">
      <alignment vertical="center"/>
    </xf>
    <xf numFmtId="0" fontId="82" fillId="0" borderId="27" applyNumberFormat="0" applyFill="0" applyAlignment="0" applyProtection="0">
      <alignment vertical="center"/>
    </xf>
    <xf numFmtId="0" fontId="82" fillId="0" borderId="27" applyNumberFormat="0" applyFill="0" applyAlignment="0" applyProtection="0">
      <alignment vertical="center"/>
    </xf>
    <xf numFmtId="0" fontId="82" fillId="0" borderId="27" applyNumberFormat="0" applyFill="0" applyAlignment="0" applyProtection="0">
      <alignment vertical="center"/>
    </xf>
    <xf numFmtId="41"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45"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45"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45"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45" fillId="0" borderId="0" applyFont="0" applyFill="0" applyBorder="0" applyAlignment="0" applyProtection="0">
      <alignment vertical="center"/>
    </xf>
    <xf numFmtId="43" fontId="0" fillId="0" borderId="0" applyFont="0" applyFill="0" applyBorder="0" applyAlignment="0" applyProtection="0"/>
    <xf numFmtId="43" fontId="45"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1" fontId="45" fillId="0" borderId="0" applyFont="0" applyFill="0" applyBorder="0" applyAlignment="0" applyProtection="0">
      <alignment vertical="center"/>
    </xf>
    <xf numFmtId="41" fontId="0" fillId="0" borderId="0" applyFont="0" applyFill="0" applyBorder="0" applyAlignment="0" applyProtection="0"/>
    <xf numFmtId="41" fontId="45" fillId="0" borderId="0" applyFont="0" applyFill="0" applyBorder="0" applyAlignment="0" applyProtection="0">
      <alignment vertical="center"/>
    </xf>
    <xf numFmtId="41" fontId="0" fillId="0" borderId="0" applyFont="0" applyFill="0" applyBorder="0" applyAlignment="0" applyProtection="0"/>
    <xf numFmtId="41" fontId="45"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45"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0" fontId="45" fillId="6" borderId="0" applyNumberFormat="0" applyBorder="0" applyAlignment="0" applyProtection="0">
      <alignment vertical="center"/>
    </xf>
    <xf numFmtId="41" fontId="45"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45"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45" fillId="0" borderId="0" applyFont="0" applyFill="0" applyBorder="0" applyAlignment="0" applyProtection="0">
      <alignment vertical="center"/>
    </xf>
    <xf numFmtId="41" fontId="45"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45"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0" fontId="45" fillId="6" borderId="0" applyNumberFormat="0" applyBorder="0" applyAlignment="0" applyProtection="0">
      <alignment vertical="center"/>
    </xf>
    <xf numFmtId="41" fontId="45" fillId="0" borderId="0" applyFont="0" applyFill="0" applyBorder="0" applyAlignment="0" applyProtection="0">
      <alignment vertical="center"/>
    </xf>
    <xf numFmtId="41" fontId="45"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45"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0" fontId="45" fillId="6" borderId="0" applyNumberFormat="0" applyBorder="0" applyAlignment="0" applyProtection="0">
      <alignment vertical="center"/>
    </xf>
    <xf numFmtId="0" fontId="47" fillId="56" borderId="0" applyNumberFormat="0" applyBorder="0" applyAlignment="0" applyProtection="0">
      <alignment vertical="center"/>
    </xf>
    <xf numFmtId="0" fontId="47" fillId="56" borderId="0" applyNumberFormat="0" applyBorder="0" applyAlignment="0" applyProtection="0">
      <alignment vertical="center"/>
    </xf>
    <xf numFmtId="0" fontId="47" fillId="56" borderId="0" applyNumberFormat="0" applyBorder="0" applyAlignment="0" applyProtection="0">
      <alignment vertical="center"/>
    </xf>
    <xf numFmtId="0" fontId="47" fillId="56"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47" fillId="50" borderId="0" applyNumberFormat="0" applyBorder="0" applyAlignment="0" applyProtection="0">
      <alignment vertical="center"/>
    </xf>
    <xf numFmtId="0" fontId="47" fillId="50" borderId="0" applyNumberFormat="0" applyBorder="0" applyAlignment="0" applyProtection="0">
      <alignment vertical="center"/>
    </xf>
    <xf numFmtId="0" fontId="47" fillId="50" borderId="0" applyNumberFormat="0" applyBorder="0" applyAlignment="0" applyProtection="0">
      <alignment vertical="center"/>
    </xf>
    <xf numFmtId="0" fontId="47" fillId="50" borderId="0" applyNumberFormat="0" applyBorder="0" applyAlignment="0" applyProtection="0">
      <alignment vertical="center"/>
    </xf>
    <xf numFmtId="0" fontId="47" fillId="50"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57" borderId="0" applyNumberFormat="0" applyBorder="0" applyAlignment="0" applyProtection="0">
      <alignment vertical="center"/>
    </xf>
    <xf numFmtId="0" fontId="47" fillId="57" borderId="0" applyNumberFormat="0" applyBorder="0" applyAlignment="0" applyProtection="0">
      <alignment vertical="center"/>
    </xf>
    <xf numFmtId="0" fontId="47" fillId="57" borderId="0" applyNumberFormat="0" applyBorder="0" applyAlignment="0" applyProtection="0">
      <alignment vertical="center"/>
    </xf>
    <xf numFmtId="0" fontId="47" fillId="57" borderId="0" applyNumberFormat="0" applyBorder="0" applyAlignment="0" applyProtection="0">
      <alignment vertical="center"/>
    </xf>
    <xf numFmtId="0" fontId="47" fillId="57" borderId="0" applyNumberFormat="0" applyBorder="0" applyAlignment="0" applyProtection="0">
      <alignment vertical="center"/>
    </xf>
    <xf numFmtId="0" fontId="76" fillId="53" borderId="0" applyNumberFormat="0" applyBorder="0" applyAlignment="0" applyProtection="0">
      <alignment vertical="center"/>
    </xf>
    <xf numFmtId="0" fontId="76" fillId="53" borderId="0" applyNumberFormat="0" applyBorder="0" applyAlignment="0" applyProtection="0">
      <alignment vertical="center"/>
    </xf>
    <xf numFmtId="0" fontId="76" fillId="53" borderId="0" applyNumberFormat="0" applyBorder="0" applyAlignment="0" applyProtection="0">
      <alignment vertical="center"/>
    </xf>
    <xf numFmtId="0" fontId="76" fillId="53" borderId="0" applyNumberFormat="0" applyBorder="0" applyAlignment="0" applyProtection="0">
      <alignment vertical="center"/>
    </xf>
    <xf numFmtId="0" fontId="83" fillId="55" borderId="28" applyNumberFormat="0" applyAlignment="0" applyProtection="0">
      <alignment vertical="center"/>
    </xf>
    <xf numFmtId="0" fontId="83" fillId="55" borderId="28" applyNumberFormat="0" applyAlignment="0" applyProtection="0">
      <alignment vertical="center"/>
    </xf>
    <xf numFmtId="0" fontId="83" fillId="55" borderId="28" applyNumberFormat="0" applyAlignment="0" applyProtection="0">
      <alignment vertical="center"/>
    </xf>
    <xf numFmtId="0" fontId="83" fillId="55" borderId="28" applyNumberFormat="0" applyAlignment="0" applyProtection="0">
      <alignment vertical="center"/>
    </xf>
    <xf numFmtId="0" fontId="83" fillId="55" borderId="28" applyNumberFormat="0" applyAlignment="0" applyProtection="0">
      <alignment vertical="center"/>
    </xf>
    <xf numFmtId="0" fontId="6" fillId="0" borderId="0"/>
    <xf numFmtId="0" fontId="48" fillId="0" borderId="0"/>
    <xf numFmtId="0" fontId="48" fillId="0" borderId="0">
      <alignment vertical="center"/>
    </xf>
    <xf numFmtId="0" fontId="0" fillId="52" borderId="23" applyNumberFormat="0" applyFont="0" applyAlignment="0" applyProtection="0">
      <alignment vertical="center"/>
    </xf>
    <xf numFmtId="0" fontId="0" fillId="52" borderId="23" applyNumberFormat="0" applyFont="0" applyAlignment="0" applyProtection="0">
      <alignment vertical="center"/>
    </xf>
    <xf numFmtId="0" fontId="0" fillId="52" borderId="23" applyNumberFormat="0" applyFont="0" applyAlignment="0" applyProtection="0">
      <alignment vertical="center"/>
    </xf>
    <xf numFmtId="0" fontId="0" fillId="52" borderId="23" applyNumberFormat="0" applyFont="0" applyAlignment="0" applyProtection="0">
      <alignment vertical="center"/>
    </xf>
    <xf numFmtId="0" fontId="45" fillId="52" borderId="23" applyNumberFormat="0" applyFont="0" applyAlignment="0" applyProtection="0">
      <alignment vertical="center"/>
    </xf>
  </cellStyleXfs>
  <cellXfs count="276">
    <xf numFmtId="0" fontId="0" fillId="0" borderId="0" xfId="0"/>
    <xf numFmtId="0" fontId="1" fillId="0" borderId="0" xfId="0" applyFont="1" applyFill="1" applyAlignment="1">
      <alignment vertical="center"/>
    </xf>
    <xf numFmtId="0" fontId="0" fillId="0" borderId="0" xfId="0" applyFont="1" applyFill="1"/>
    <xf numFmtId="0" fontId="2" fillId="0" borderId="0" xfId="0" applyFont="1" applyFill="1" applyAlignment="1">
      <alignment vertical="center"/>
    </xf>
    <xf numFmtId="0" fontId="3" fillId="0" borderId="0" xfId="0" applyFont="1" applyFill="1" applyAlignment="1">
      <alignment horizontal="center" vertical="center"/>
    </xf>
    <xf numFmtId="0" fontId="2" fillId="0" borderId="0" xfId="0" applyFont="1" applyFill="1" applyAlignment="1">
      <alignment horizontal="righ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xf>
    <xf numFmtId="0" fontId="2" fillId="0" borderId="3" xfId="0" applyFont="1" applyFill="1" applyBorder="1" applyAlignment="1">
      <alignment horizontal="center" wrapText="1"/>
    </xf>
    <xf numFmtId="0" fontId="2" fillId="0" borderId="4" xfId="0" applyFont="1" applyFill="1" applyBorder="1" applyAlignment="1">
      <alignment horizontal="center" vertical="center"/>
    </xf>
    <xf numFmtId="3" fontId="2" fillId="2" borderId="5" xfId="0" applyNumberFormat="1" applyFont="1" applyFill="1" applyBorder="1" applyAlignment="1" applyProtection="1">
      <alignment vertical="center"/>
    </xf>
    <xf numFmtId="0" fontId="2" fillId="3" borderId="5" xfId="0" applyFont="1" applyFill="1" applyBorder="1" applyAlignment="1">
      <alignment horizontal="center" vertical="center"/>
    </xf>
    <xf numFmtId="3" fontId="2" fillId="2" borderId="5" xfId="0" applyNumberFormat="1" applyFont="1" applyFill="1" applyBorder="1" applyAlignment="1" applyProtection="1">
      <alignment horizontal="left" vertical="center"/>
    </xf>
    <xf numFmtId="0" fontId="2" fillId="0" borderId="5" xfId="0" applyFont="1" applyFill="1" applyBorder="1" applyAlignment="1">
      <alignment horizontal="center" vertical="center"/>
    </xf>
    <xf numFmtId="3" fontId="4" fillId="2" borderId="5" xfId="0" applyNumberFormat="1" applyFont="1" applyFill="1" applyBorder="1" applyAlignment="1" applyProtection="1">
      <alignment horizontal="left" vertical="center"/>
    </xf>
    <xf numFmtId="3" fontId="4" fillId="2" borderId="5" xfId="0" applyNumberFormat="1" applyFont="1" applyFill="1" applyBorder="1" applyAlignment="1" applyProtection="1">
      <alignment vertical="center"/>
    </xf>
    <xf numFmtId="0" fontId="2" fillId="0" borderId="5" xfId="0" applyFont="1" applyBorder="1" applyAlignment="1">
      <alignment horizontal="left" vertical="center"/>
    </xf>
    <xf numFmtId="0" fontId="4" fillId="0" borderId="5" xfId="0" applyFont="1" applyBorder="1" applyAlignment="1">
      <alignment horizontal="left" vertical="center"/>
    </xf>
    <xf numFmtId="0" fontId="4" fillId="0" borderId="5" xfId="971" applyFont="1" applyFill="1" applyBorder="1" applyAlignment="1">
      <alignment vertical="center" wrapText="1"/>
    </xf>
    <xf numFmtId="3" fontId="2" fillId="0" borderId="5" xfId="0" applyNumberFormat="1" applyFont="1" applyFill="1" applyBorder="1" applyAlignment="1" applyProtection="1">
      <alignment horizontal="left" vertical="center"/>
    </xf>
    <xf numFmtId="0" fontId="2" fillId="0" borderId="5" xfId="0" applyFont="1" applyFill="1" applyBorder="1"/>
    <xf numFmtId="0" fontId="5" fillId="0" borderId="5" xfId="0" applyFont="1" applyFill="1" applyBorder="1" applyAlignment="1">
      <alignment horizontal="distributed" vertical="center"/>
    </xf>
    <xf numFmtId="0" fontId="2" fillId="0" borderId="0" xfId="0" applyFont="1" applyFill="1"/>
    <xf numFmtId="0" fontId="6" fillId="3" borderId="0" xfId="0" applyFont="1" applyFill="1" applyAlignment="1">
      <alignment horizontal="center" vertical="center"/>
    </xf>
    <xf numFmtId="0" fontId="0" fillId="0" borderId="0" xfId="0" applyBorder="1"/>
    <xf numFmtId="0" fontId="7" fillId="0" borderId="0" xfId="0" applyFont="1" applyFill="1" applyAlignment="1">
      <alignment vertical="center"/>
    </xf>
    <xf numFmtId="0" fontId="0" fillId="0" borderId="0" xfId="0" applyFont="1" applyAlignment="1">
      <alignment vertical="center"/>
    </xf>
    <xf numFmtId="0" fontId="0" fillId="0" borderId="0" xfId="0" applyFont="1" applyBorder="1"/>
    <xf numFmtId="0" fontId="0" fillId="0" borderId="0" xfId="0" applyFont="1"/>
    <xf numFmtId="0" fontId="8" fillId="0" borderId="0" xfId="0" applyFont="1" applyFill="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wrapText="1"/>
    </xf>
    <xf numFmtId="3" fontId="2" fillId="0" borderId="5" xfId="0" applyNumberFormat="1" applyFont="1" applyFill="1" applyBorder="1" applyAlignment="1" applyProtection="1">
      <alignment vertical="center"/>
    </xf>
    <xf numFmtId="0" fontId="2" fillId="0" borderId="5" xfId="0" applyFont="1" applyBorder="1" applyAlignment="1">
      <alignment horizontal="center" vertical="center"/>
    </xf>
    <xf numFmtId="0" fontId="2" fillId="0" borderId="5" xfId="0" applyFont="1" applyFill="1" applyBorder="1" applyAlignment="1">
      <alignment vertical="center"/>
    </xf>
    <xf numFmtId="0" fontId="10" fillId="0" borderId="0" xfId="0" applyFont="1" applyFill="1" applyAlignment="1">
      <alignment vertical="center"/>
    </xf>
    <xf numFmtId="0" fontId="6" fillId="0" borderId="0" xfId="0" applyFont="1" applyFill="1" applyAlignment="1">
      <alignment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3" xfId="0" applyFont="1" applyFill="1" applyBorder="1" applyAlignment="1">
      <alignment horizontal="center" vertical="center"/>
    </xf>
    <xf numFmtId="0" fontId="5" fillId="3" borderId="3" xfId="0" applyFont="1" applyFill="1" applyBorder="1" applyAlignment="1">
      <alignment horizontal="center" vertical="center"/>
    </xf>
    <xf numFmtId="0" fontId="2" fillId="3" borderId="5" xfId="0" applyFont="1" applyFill="1" applyBorder="1" applyAlignment="1">
      <alignment vertical="center"/>
    </xf>
    <xf numFmtId="3" fontId="4" fillId="0" borderId="5" xfId="0" applyNumberFormat="1" applyFont="1" applyFill="1" applyBorder="1" applyAlignment="1" applyProtection="1">
      <alignment horizontal="left" vertical="center"/>
    </xf>
    <xf numFmtId="0" fontId="2" fillId="0" borderId="5" xfId="0" applyFont="1" applyBorder="1" applyAlignment="1">
      <alignment vertical="center"/>
    </xf>
    <xf numFmtId="0" fontId="11" fillId="0" borderId="5" xfId="0" applyFont="1" applyBorder="1" applyAlignment="1">
      <alignment horizontal="left" vertical="center"/>
    </xf>
    <xf numFmtId="3" fontId="4" fillId="0" borderId="5" xfId="0" applyNumberFormat="1" applyFont="1" applyFill="1" applyBorder="1" applyAlignment="1" applyProtection="1">
      <alignment vertical="center"/>
    </xf>
    <xf numFmtId="0" fontId="5" fillId="0" borderId="5" xfId="0" applyFont="1" applyFill="1" applyBorder="1" applyAlignment="1">
      <alignment vertical="center"/>
    </xf>
    <xf numFmtId="0" fontId="12" fillId="0" borderId="5" xfId="971" applyFont="1" applyFill="1" applyBorder="1" applyAlignment="1">
      <alignment vertical="center" wrapText="1"/>
    </xf>
    <xf numFmtId="0" fontId="6" fillId="0" borderId="5" xfId="0" applyFont="1" applyFill="1" applyBorder="1" applyAlignment="1">
      <alignment vertical="center"/>
    </xf>
    <xf numFmtId="0" fontId="6" fillId="3" borderId="5" xfId="0" applyFont="1" applyFill="1" applyBorder="1" applyAlignment="1">
      <alignment vertical="center"/>
    </xf>
    <xf numFmtId="1" fontId="2" fillId="0" borderId="5" xfId="0" applyNumberFormat="1" applyFont="1" applyFill="1" applyBorder="1" applyAlignment="1" applyProtection="1">
      <alignment vertical="center"/>
      <protection locked="0"/>
    </xf>
    <xf numFmtId="0" fontId="0" fillId="2" borderId="0" xfId="0" applyFont="1" applyFill="1" applyAlignment="1">
      <alignment vertical="center"/>
    </xf>
    <xf numFmtId="0" fontId="13" fillId="0" borderId="0" xfId="0" applyFont="1" applyFill="1" applyAlignment="1">
      <alignment vertical="center"/>
    </xf>
    <xf numFmtId="0" fontId="0" fillId="0" borderId="0" xfId="0" applyFont="1" applyFill="1" applyAlignment="1">
      <alignment vertical="center"/>
    </xf>
    <xf numFmtId="0" fontId="6" fillId="0" borderId="0" xfId="0" applyFont="1" applyFill="1" applyAlignment="1">
      <alignment horizontal="right" vertical="center"/>
    </xf>
    <xf numFmtId="0" fontId="2" fillId="0" borderId="0" xfId="0" applyFont="1" applyFill="1" applyAlignment="1">
      <alignment horizontal="center" vertical="center"/>
    </xf>
    <xf numFmtId="0" fontId="9" fillId="0" borderId="8" xfId="0" applyFont="1" applyFill="1" applyBorder="1" applyAlignment="1">
      <alignment horizontal="center" vertical="center"/>
    </xf>
    <xf numFmtId="0" fontId="9" fillId="0" borderId="5" xfId="0" applyFont="1" applyFill="1" applyBorder="1" applyAlignment="1">
      <alignment horizontal="center" vertical="center"/>
    </xf>
    <xf numFmtId="0" fontId="2" fillId="2" borderId="5" xfId="0" applyFont="1" applyFill="1" applyBorder="1" applyAlignment="1">
      <alignment vertical="center"/>
    </xf>
    <xf numFmtId="3" fontId="12" fillId="2" borderId="5" xfId="0" applyNumberFormat="1" applyFont="1" applyFill="1" applyBorder="1" applyAlignment="1" applyProtection="1">
      <alignment vertical="center"/>
    </xf>
    <xf numFmtId="3" fontId="2" fillId="3" borderId="5" xfId="0" applyNumberFormat="1" applyFont="1" applyFill="1" applyBorder="1" applyAlignment="1" applyProtection="1">
      <alignment vertical="center"/>
    </xf>
    <xf numFmtId="0" fontId="2" fillId="3" borderId="5" xfId="0" applyFont="1" applyFill="1" applyBorder="1" applyAlignment="1">
      <alignment horizontal="left" vertical="center"/>
    </xf>
    <xf numFmtId="0" fontId="14" fillId="0" borderId="0" xfId="1296" applyFont="1" applyFill="1"/>
    <xf numFmtId="0" fontId="6" fillId="0" borderId="0" xfId="1296" applyFont="1" applyFill="1"/>
    <xf numFmtId="0" fontId="15" fillId="0" borderId="0" xfId="1296" applyFont="1" applyFill="1"/>
    <xf numFmtId="0" fontId="8" fillId="0" borderId="0" xfId="1296" applyNumberFormat="1" applyFont="1" applyFill="1" applyAlignment="1" applyProtection="1">
      <alignment horizontal="center" vertical="center"/>
    </xf>
    <xf numFmtId="0" fontId="16" fillId="0" borderId="0" xfId="1296" applyNumberFormat="1" applyFont="1" applyFill="1" applyAlignment="1" applyProtection="1">
      <alignment horizontal="right" vertical="center"/>
    </xf>
    <xf numFmtId="0" fontId="17" fillId="0" borderId="9" xfId="1296" applyNumberFormat="1" applyFont="1" applyFill="1" applyBorder="1" applyAlignment="1" applyProtection="1">
      <alignment vertical="center"/>
    </xf>
    <xf numFmtId="0" fontId="2" fillId="0" borderId="1" xfId="1296" applyNumberFormat="1" applyFont="1" applyFill="1" applyBorder="1" applyAlignment="1" applyProtection="1">
      <alignment horizontal="center" vertical="center"/>
    </xf>
    <xf numFmtId="0" fontId="2" fillId="0" borderId="5" xfId="1296" applyNumberFormat="1" applyFont="1" applyFill="1" applyBorder="1" applyAlignment="1" applyProtection="1">
      <alignment horizontal="center" vertical="center" wrapText="1"/>
    </xf>
    <xf numFmtId="0" fontId="2" fillId="0" borderId="3" xfId="1296" applyNumberFormat="1" applyFont="1" applyFill="1" applyBorder="1" applyAlignment="1" applyProtection="1">
      <alignment horizontal="center" vertical="center"/>
    </xf>
    <xf numFmtId="176" fontId="14" fillId="0" borderId="5" xfId="343" applyNumberFormat="1" applyFont="1" applyFill="1" applyBorder="1" applyAlignment="1">
      <alignment horizontal="left" vertical="center" wrapText="1"/>
    </xf>
    <xf numFmtId="3" fontId="14" fillId="3" borderId="5" xfId="1296" applyNumberFormat="1" applyFont="1" applyFill="1" applyBorder="1" applyAlignment="1" applyProtection="1">
      <alignment horizontal="right" vertical="center"/>
    </xf>
    <xf numFmtId="176" fontId="18" fillId="0" borderId="5" xfId="343" applyNumberFormat="1" applyFont="1" applyFill="1" applyBorder="1" applyAlignment="1">
      <alignment horizontal="left" vertical="center" wrapText="1" indent="1"/>
    </xf>
    <xf numFmtId="3" fontId="14" fillId="0" borderId="5" xfId="1296" applyNumberFormat="1" applyFont="1" applyFill="1" applyBorder="1" applyAlignment="1" applyProtection="1">
      <alignment horizontal="right" vertical="center"/>
    </xf>
    <xf numFmtId="176" fontId="19" fillId="0" borderId="5" xfId="343" applyNumberFormat="1" applyFont="1" applyFill="1" applyBorder="1" applyAlignment="1">
      <alignment horizontal="left" vertical="center" wrapText="1" indent="1"/>
    </xf>
    <xf numFmtId="176" fontId="19" fillId="0" borderId="5" xfId="343" applyNumberFormat="1" applyFont="1" applyFill="1" applyBorder="1" applyAlignment="1">
      <alignment horizontal="left" vertical="center" wrapText="1" indent="2"/>
    </xf>
    <xf numFmtId="0" fontId="14" fillId="0" borderId="5" xfId="1296" applyFont="1" applyFill="1" applyBorder="1"/>
    <xf numFmtId="176" fontId="14" fillId="0" borderId="5" xfId="343" applyNumberFormat="1" applyFont="1" applyFill="1" applyBorder="1" applyAlignment="1">
      <alignment horizontal="left" vertical="center" wrapText="1" indent="2"/>
    </xf>
    <xf numFmtId="0" fontId="4" fillId="0" borderId="5" xfId="1296" applyNumberFormat="1" applyFont="1" applyFill="1" applyBorder="1" applyAlignment="1" applyProtection="1">
      <alignment horizontal="center" vertical="center" wrapText="1"/>
    </xf>
    <xf numFmtId="3" fontId="18" fillId="0" borderId="5" xfId="1296" applyNumberFormat="1" applyFont="1" applyFill="1" applyBorder="1" applyAlignment="1" applyProtection="1">
      <alignment horizontal="right" vertical="center"/>
    </xf>
    <xf numFmtId="0" fontId="18" fillId="0" borderId="5" xfId="1296" applyFont="1" applyFill="1" applyBorder="1"/>
    <xf numFmtId="0" fontId="2" fillId="0" borderId="0" xfId="1296" applyNumberFormat="1" applyFont="1" applyFill="1" applyAlignment="1" applyProtection="1">
      <alignment horizontal="right" vertical="center"/>
    </xf>
    <xf numFmtId="0" fontId="19" fillId="0" borderId="0" xfId="1296" applyFont="1" applyFill="1"/>
    <xf numFmtId="0" fontId="0" fillId="0" borderId="0" xfId="1296" applyFill="1"/>
    <xf numFmtId="0" fontId="20" fillId="0" borderId="0" xfId="1296" applyFont="1" applyFill="1"/>
    <xf numFmtId="0" fontId="21" fillId="0" borderId="9" xfId="1296" applyNumberFormat="1" applyFont="1" applyFill="1" applyBorder="1" applyAlignment="1" applyProtection="1">
      <alignment horizontal="right" vertical="center"/>
    </xf>
    <xf numFmtId="0" fontId="14" fillId="0" borderId="1" xfId="1296" applyNumberFormat="1" applyFont="1" applyFill="1" applyBorder="1" applyAlignment="1" applyProtection="1">
      <alignment horizontal="center" vertical="center"/>
    </xf>
    <xf numFmtId="0" fontId="22" fillId="0" borderId="1" xfId="1296" applyNumberFormat="1" applyFont="1" applyFill="1" applyBorder="1" applyAlignment="1" applyProtection="1">
      <alignment horizontal="center" vertical="center" wrapText="1"/>
    </xf>
    <xf numFmtId="0" fontId="14" fillId="0" borderId="5" xfId="1296" applyNumberFormat="1" applyFont="1" applyFill="1" applyBorder="1" applyAlignment="1" applyProtection="1">
      <alignment horizontal="center" vertical="center" wrapText="1"/>
    </xf>
    <xf numFmtId="0" fontId="14" fillId="0" borderId="3" xfId="1296" applyNumberFormat="1" applyFont="1" applyFill="1" applyBorder="1" applyAlignment="1" applyProtection="1">
      <alignment horizontal="center" vertical="center"/>
    </xf>
    <xf numFmtId="0" fontId="22" fillId="0" borderId="3" xfId="1296" applyNumberFormat="1" applyFont="1" applyFill="1" applyBorder="1" applyAlignment="1" applyProtection="1">
      <alignment horizontal="center" vertical="center" wrapText="1"/>
    </xf>
    <xf numFmtId="0" fontId="22" fillId="0" borderId="5" xfId="1296" applyNumberFormat="1" applyFont="1" applyFill="1" applyBorder="1" applyAlignment="1" applyProtection="1">
      <alignment horizontal="center" vertical="center" wrapText="1"/>
    </xf>
    <xf numFmtId="176" fontId="19" fillId="0" borderId="5" xfId="343" applyNumberFormat="1" applyFont="1" applyFill="1" applyBorder="1" applyAlignment="1">
      <alignment horizontal="left" vertical="center" wrapText="1"/>
    </xf>
    <xf numFmtId="3" fontId="19" fillId="3" borderId="5" xfId="1296" applyNumberFormat="1" applyFont="1" applyFill="1" applyBorder="1" applyAlignment="1" applyProtection="1">
      <alignment horizontal="right" vertical="center"/>
    </xf>
    <xf numFmtId="176" fontId="23" fillId="0" borderId="5" xfId="343" applyNumberFormat="1" applyFont="1" applyFill="1" applyBorder="1" applyAlignment="1">
      <alignment horizontal="left" vertical="center" wrapText="1" indent="1"/>
    </xf>
    <xf numFmtId="3" fontId="19" fillId="0" borderId="5" xfId="1296" applyNumberFormat="1" applyFont="1" applyFill="1" applyBorder="1" applyAlignment="1" applyProtection="1">
      <alignment horizontal="right" vertical="center"/>
    </xf>
    <xf numFmtId="0" fontId="19" fillId="0" borderId="5" xfId="1296" applyFont="1" applyFill="1" applyBorder="1"/>
    <xf numFmtId="0" fontId="24" fillId="0" borderId="5" xfId="1296" applyFont="1" applyFill="1" applyBorder="1" applyAlignment="1">
      <alignment horizontal="left" vertical="center"/>
    </xf>
    <xf numFmtId="0" fontId="24" fillId="0" borderId="5" xfId="1296" applyFont="1" applyFill="1" applyBorder="1" applyAlignment="1">
      <alignment horizontal="left"/>
    </xf>
    <xf numFmtId="0" fontId="24" fillId="0" borderId="5" xfId="1296" applyFont="1" applyFill="1" applyBorder="1" applyAlignment="1">
      <alignment vertical="center"/>
    </xf>
    <xf numFmtId="3" fontId="23" fillId="0" borderId="5" xfId="1296" applyNumberFormat="1" applyFont="1" applyFill="1" applyBorder="1" applyAlignment="1" applyProtection="1">
      <alignment horizontal="right" vertical="center"/>
    </xf>
    <xf numFmtId="0" fontId="23" fillId="0" borderId="5" xfId="1296" applyFont="1" applyFill="1" applyBorder="1"/>
    <xf numFmtId="0" fontId="18" fillId="0" borderId="5" xfId="0" applyFont="1" applyBorder="1" applyAlignment="1">
      <alignment horizontal="center" vertical="center" wrapText="1"/>
    </xf>
    <xf numFmtId="0" fontId="6" fillId="2" borderId="0" xfId="1296" applyFont="1" applyFill="1"/>
    <xf numFmtId="0" fontId="8" fillId="2" borderId="0" xfId="0" applyFont="1" applyFill="1" applyAlignment="1">
      <alignment horizontal="center" vertical="center"/>
    </xf>
    <xf numFmtId="0" fontId="2" fillId="0" borderId="5" xfId="1296" applyNumberFormat="1" applyFont="1" applyFill="1" applyBorder="1" applyAlignment="1" applyProtection="1">
      <alignment horizontal="centerContinuous" vertical="center" wrapText="1"/>
    </xf>
    <xf numFmtId="0" fontId="2" fillId="0" borderId="10" xfId="1296" applyNumberFormat="1" applyFont="1" applyFill="1" applyBorder="1" applyAlignment="1" applyProtection="1">
      <alignment horizontal="center" vertical="center"/>
    </xf>
    <xf numFmtId="0" fontId="2" fillId="0" borderId="1" xfId="1296" applyNumberFormat="1" applyFont="1" applyFill="1" applyBorder="1" applyAlignment="1" applyProtection="1">
      <alignment horizontal="center" vertical="center" wrapText="1"/>
    </xf>
    <xf numFmtId="0" fontId="2" fillId="0" borderId="3" xfId="1296" applyNumberFormat="1" applyFont="1" applyFill="1" applyBorder="1" applyAlignment="1" applyProtection="1">
      <alignment horizontal="center" vertical="center" wrapText="1"/>
    </xf>
    <xf numFmtId="0" fontId="4" fillId="0" borderId="0" xfId="1296" applyNumberFormat="1" applyFont="1" applyFill="1" applyAlignment="1" applyProtection="1">
      <alignment horizontal="right" vertical="center"/>
    </xf>
    <xf numFmtId="0" fontId="4" fillId="0" borderId="5" xfId="1296" applyNumberFormat="1" applyFont="1" applyFill="1" applyBorder="1" applyAlignment="1" applyProtection="1">
      <alignment horizontal="centerContinuous" vertical="center" wrapText="1"/>
    </xf>
    <xf numFmtId="3" fontId="18" fillId="3" borderId="5" xfId="1296" applyNumberFormat="1" applyFont="1" applyFill="1" applyBorder="1" applyAlignment="1" applyProtection="1">
      <alignment horizontal="right" vertical="center"/>
    </xf>
    <xf numFmtId="0" fontId="2" fillId="0" borderId="6" xfId="1296" applyNumberFormat="1" applyFont="1" applyFill="1" applyBorder="1" applyAlignment="1" applyProtection="1">
      <alignment horizontal="center" vertical="center" wrapText="1"/>
    </xf>
    <xf numFmtId="0" fontId="4" fillId="0" borderId="1" xfId="1296" applyNumberFormat="1" applyFont="1" applyFill="1" applyBorder="1" applyAlignment="1" applyProtection="1">
      <alignment horizontal="center" vertical="center" wrapText="1"/>
    </xf>
    <xf numFmtId="0" fontId="2" fillId="0" borderId="8" xfId="1296" applyNumberFormat="1" applyFont="1" applyFill="1" applyBorder="1" applyAlignment="1" applyProtection="1">
      <alignment horizontal="center" vertical="center" wrapText="1"/>
    </xf>
    <xf numFmtId="0" fontId="14" fillId="3" borderId="5" xfId="1296" applyFont="1" applyFill="1" applyBorder="1"/>
    <xf numFmtId="176" fontId="14" fillId="0" borderId="5" xfId="343" applyNumberFormat="1" applyFont="1" applyFill="1" applyBorder="1" applyAlignment="1">
      <alignment horizontal="left" vertical="center" wrapText="1" indent="1"/>
    </xf>
    <xf numFmtId="0" fontId="14" fillId="0" borderId="5" xfId="1296" applyFont="1" applyFill="1" applyBorder="1" applyAlignment="1">
      <alignment horizontal="center"/>
    </xf>
    <xf numFmtId="0" fontId="2" fillId="0" borderId="7" xfId="1296" applyNumberFormat="1" applyFont="1" applyFill="1" applyBorder="1" applyAlignment="1" applyProtection="1">
      <alignment horizontal="center" vertical="center" wrapText="1"/>
    </xf>
    <xf numFmtId="0" fontId="25" fillId="0" borderId="0" xfId="1296" applyNumberFormat="1" applyFont="1" applyFill="1" applyAlignment="1" applyProtection="1">
      <alignment horizontal="right" vertical="center"/>
    </xf>
    <xf numFmtId="0" fontId="18" fillId="3" borderId="5" xfId="1296" applyFont="1" applyFill="1" applyBorder="1"/>
    <xf numFmtId="0" fontId="6" fillId="2" borderId="0" xfId="0" applyFont="1" applyFill="1" applyAlignment="1">
      <alignment vertical="center"/>
    </xf>
    <xf numFmtId="0" fontId="2" fillId="2" borderId="0" xfId="0" applyFont="1" applyFill="1" applyAlignment="1">
      <alignment vertical="center"/>
    </xf>
    <xf numFmtId="0" fontId="6" fillId="2" borderId="0" xfId="0" applyFont="1" applyFill="1" applyBorder="1" applyAlignment="1">
      <alignment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1" fontId="2" fillId="3" borderId="5" xfId="0" applyNumberFormat="1"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177" fontId="2" fillId="2" borderId="5" xfId="0" applyNumberFormat="1" applyFont="1" applyFill="1" applyBorder="1" applyAlignment="1" applyProtection="1">
      <alignment vertical="center"/>
      <protection locked="0"/>
    </xf>
    <xf numFmtId="0" fontId="2" fillId="2" borderId="5" xfId="0" applyFont="1" applyFill="1" applyBorder="1" applyAlignment="1">
      <alignment horizontal="left" vertical="center"/>
    </xf>
    <xf numFmtId="177" fontId="4" fillId="2" borderId="5" xfId="0" applyNumberFormat="1" applyFont="1" applyFill="1" applyBorder="1" applyAlignment="1" applyProtection="1">
      <alignment vertical="center"/>
      <protection locked="0"/>
    </xf>
    <xf numFmtId="0" fontId="2" fillId="4" borderId="5" xfId="0" applyFont="1" applyFill="1" applyBorder="1" applyAlignment="1" applyProtection="1">
      <alignment vertical="center"/>
      <protection locked="0"/>
    </xf>
    <xf numFmtId="0" fontId="5" fillId="2" borderId="5" xfId="0" applyFont="1" applyFill="1" applyBorder="1" applyAlignment="1">
      <alignment horizontal="distributed" vertical="center"/>
    </xf>
    <xf numFmtId="0" fontId="2" fillId="2" borderId="9" xfId="0" applyFont="1" applyFill="1" applyBorder="1" applyAlignment="1">
      <alignment horizontal="right" vertical="center"/>
    </xf>
    <xf numFmtId="0" fontId="2" fillId="3" borderId="5" xfId="0" applyFont="1" applyFill="1" applyBorder="1" applyAlignment="1">
      <alignment horizontal="center" vertical="center" wrapText="1"/>
    </xf>
    <xf numFmtId="0" fontId="5" fillId="0" borderId="0" xfId="0" applyFont="1" applyFill="1" applyAlignment="1">
      <alignment vertical="center"/>
    </xf>
    <xf numFmtId="0" fontId="2" fillId="3" borderId="0" xfId="0" applyFont="1" applyFill="1" applyAlignment="1">
      <alignment vertical="center"/>
    </xf>
    <xf numFmtId="0" fontId="9" fillId="0" borderId="0" xfId="0" applyFont="1" applyFill="1" applyAlignment="1">
      <alignment vertical="center"/>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3" borderId="6" xfId="0" applyFont="1" applyFill="1" applyBorder="1" applyAlignment="1">
      <alignment vertical="center"/>
    </xf>
    <xf numFmtId="1" fontId="5" fillId="3" borderId="5" xfId="0" applyNumberFormat="1" applyFont="1" applyFill="1" applyBorder="1" applyAlignment="1">
      <alignment horizontal="center" vertical="center"/>
    </xf>
    <xf numFmtId="0" fontId="5" fillId="3" borderId="5" xfId="0" applyFont="1" applyFill="1" applyBorder="1" applyAlignment="1">
      <alignment horizontal="center" vertical="center"/>
    </xf>
    <xf numFmtId="177" fontId="2" fillId="0" borderId="6" xfId="0" applyNumberFormat="1" applyFont="1" applyFill="1" applyBorder="1" applyAlignment="1" applyProtection="1">
      <alignment horizontal="left" vertical="center"/>
      <protection locked="0"/>
    </xf>
    <xf numFmtId="0" fontId="5" fillId="0" borderId="5" xfId="0" applyFont="1" applyFill="1" applyBorder="1" applyAlignment="1">
      <alignment horizontal="center" vertical="center"/>
    </xf>
    <xf numFmtId="178" fontId="2" fillId="0" borderId="6" xfId="0" applyNumberFormat="1" applyFont="1" applyFill="1" applyBorder="1" applyAlignment="1" applyProtection="1">
      <alignment horizontal="left" vertical="center"/>
      <protection locked="0"/>
    </xf>
    <xf numFmtId="0" fontId="2" fillId="0" borderId="6" xfId="0" applyFont="1" applyFill="1" applyBorder="1" applyAlignment="1">
      <alignment vertical="center"/>
    </xf>
    <xf numFmtId="178" fontId="4" fillId="0" borderId="6" xfId="0" applyNumberFormat="1" applyFont="1" applyFill="1" applyBorder="1" applyAlignment="1" applyProtection="1">
      <alignment horizontal="left" vertical="center"/>
      <protection locked="0"/>
    </xf>
    <xf numFmtId="0" fontId="2" fillId="0" borderId="6" xfId="0" applyFont="1" applyBorder="1" applyAlignment="1">
      <alignment vertical="center"/>
    </xf>
    <xf numFmtId="0" fontId="4" fillId="0" borderId="6" xfId="0" applyFont="1" applyBorder="1" applyAlignment="1">
      <alignment vertical="center"/>
    </xf>
    <xf numFmtId="0" fontId="4" fillId="3" borderId="6" xfId="0" applyFont="1" applyFill="1" applyBorder="1" applyAlignment="1">
      <alignment vertical="center"/>
    </xf>
    <xf numFmtId="0" fontId="2" fillId="3" borderId="0" xfId="0" applyFont="1" applyFill="1" applyAlignment="1">
      <alignment horizontal="center" vertical="center"/>
    </xf>
    <xf numFmtId="0" fontId="7" fillId="0" borderId="0" xfId="0" applyFont="1" applyFill="1" applyAlignment="1" applyProtection="1">
      <alignment vertical="center"/>
      <protection locked="0"/>
    </xf>
    <xf numFmtId="0" fontId="26" fillId="2"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8" fillId="0" borderId="0" xfId="0" applyFont="1" applyFill="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left" vertical="center"/>
      <protection locked="0"/>
    </xf>
    <xf numFmtId="0" fontId="5" fillId="3" borderId="5" xfId="0" applyFont="1" applyFill="1" applyBorder="1" applyAlignment="1" applyProtection="1">
      <alignment horizontal="left" vertical="center"/>
    </xf>
    <xf numFmtId="0" fontId="2" fillId="3" borderId="5" xfId="0" applyFont="1" applyFill="1" applyBorder="1" applyAlignment="1" applyProtection="1">
      <alignment vertical="center"/>
    </xf>
    <xf numFmtId="1" fontId="5" fillId="0" borderId="5" xfId="0" applyNumberFormat="1" applyFont="1" applyFill="1" applyBorder="1" applyAlignment="1" applyProtection="1">
      <alignment vertical="center"/>
      <protection locked="0"/>
    </xf>
    <xf numFmtId="1" fontId="5" fillId="3" borderId="5" xfId="0" applyNumberFormat="1" applyFont="1" applyFill="1" applyBorder="1" applyAlignment="1" applyProtection="1">
      <alignment vertical="center"/>
    </xf>
    <xf numFmtId="1" fontId="2" fillId="0" borderId="5" xfId="0" applyNumberFormat="1" applyFont="1" applyFill="1" applyBorder="1" applyAlignment="1" applyProtection="1">
      <alignment horizontal="left" vertical="center"/>
      <protection locked="0"/>
    </xf>
    <xf numFmtId="1" fontId="2" fillId="3" borderId="5" xfId="0" applyNumberFormat="1" applyFont="1" applyFill="1" applyBorder="1" applyAlignment="1" applyProtection="1">
      <alignment horizontal="left" vertical="center"/>
    </xf>
    <xf numFmtId="1" fontId="27" fillId="0" borderId="5" xfId="0" applyNumberFormat="1" applyFont="1" applyFill="1" applyBorder="1" applyAlignment="1" applyProtection="1">
      <alignment horizontal="right" vertical="center"/>
      <protection locked="0"/>
    </xf>
    <xf numFmtId="0" fontId="27" fillId="0" borderId="5" xfId="0" applyFont="1" applyFill="1" applyBorder="1" applyAlignment="1" applyProtection="1">
      <alignment vertical="center"/>
      <protection locked="0"/>
    </xf>
    <xf numFmtId="1" fontId="2" fillId="3" borderId="5" xfId="0" applyNumberFormat="1" applyFont="1" applyFill="1" applyBorder="1" applyAlignment="1" applyProtection="1">
      <alignment vertical="center"/>
    </xf>
    <xf numFmtId="0" fontId="2" fillId="0" borderId="5" xfId="0" applyNumberFormat="1" applyFont="1" applyFill="1" applyBorder="1" applyAlignment="1" applyProtection="1">
      <alignment vertical="center"/>
      <protection locked="0"/>
    </xf>
    <xf numFmtId="3" fontId="2" fillId="0" borderId="5" xfId="0" applyNumberFormat="1" applyFont="1" applyFill="1" applyBorder="1" applyAlignment="1" applyProtection="1">
      <alignment vertical="center"/>
      <protection locked="0"/>
    </xf>
    <xf numFmtId="0" fontId="4" fillId="0" borderId="5" xfId="0" applyFont="1" applyBorder="1" applyAlignment="1" applyProtection="1">
      <alignment vertical="center" wrapText="1"/>
      <protection locked="0"/>
    </xf>
    <xf numFmtId="0" fontId="2" fillId="0" borderId="5" xfId="0" applyFont="1" applyBorder="1" applyAlignment="1" applyProtection="1">
      <alignment vertical="center"/>
      <protection locked="0"/>
    </xf>
    <xf numFmtId="0" fontId="2" fillId="0" borderId="0" xfId="0" applyFont="1" applyFill="1" applyAlignment="1" applyProtection="1">
      <alignment vertical="center"/>
      <protection locked="0"/>
    </xf>
    <xf numFmtId="1" fontId="12" fillId="2" borderId="5"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1" fontId="2" fillId="0" borderId="7" xfId="0" applyNumberFormat="1" applyFont="1" applyFill="1" applyBorder="1" applyAlignment="1" applyProtection="1">
      <alignment vertical="center"/>
      <protection locked="0"/>
    </xf>
    <xf numFmtId="0" fontId="5" fillId="0" borderId="5" xfId="0" applyFont="1" applyFill="1" applyBorder="1" applyAlignment="1" applyProtection="1">
      <alignment horizontal="distributed" vertical="center"/>
      <protection locked="0"/>
    </xf>
    <xf numFmtId="0" fontId="2" fillId="0" borderId="5" xfId="0" applyFont="1" applyFill="1" applyBorder="1" applyAlignment="1" applyProtection="1">
      <alignment vertical="center"/>
      <protection locked="0"/>
    </xf>
    <xf numFmtId="1" fontId="2" fillId="0" borderId="3" xfId="0" applyNumberFormat="1" applyFont="1" applyFill="1" applyBorder="1" applyAlignment="1" applyProtection="1">
      <alignment horizontal="left" vertical="center"/>
      <protection locked="0"/>
    </xf>
    <xf numFmtId="0" fontId="4" fillId="0" borderId="5" xfId="0" applyFont="1" applyBorder="1" applyAlignment="1" applyProtection="1">
      <alignment horizontal="left" vertical="center" wrapText="1"/>
      <protection locked="0"/>
    </xf>
    <xf numFmtId="1" fontId="4" fillId="0" borderId="5" xfId="0" applyNumberFormat="1"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2" fillId="2" borderId="0" xfId="0" applyFont="1" applyFill="1" applyAlignment="1">
      <alignment horizontal="right" vertical="center"/>
    </xf>
    <xf numFmtId="0" fontId="28" fillId="2" borderId="0" xfId="0" applyFont="1" applyFill="1" applyAlignment="1">
      <alignment horizontal="center" vertical="center"/>
    </xf>
    <xf numFmtId="0" fontId="9"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1" fontId="2" fillId="5" borderId="5" xfId="0" applyNumberFormat="1" applyFont="1" applyFill="1" applyBorder="1" applyAlignment="1">
      <alignment horizontal="center" vertical="center"/>
    </xf>
    <xf numFmtId="177" fontId="2" fillId="2" borderId="5" xfId="0" applyNumberFormat="1" applyFont="1" applyFill="1" applyBorder="1" applyAlignment="1" applyProtection="1">
      <alignment horizontal="left" vertical="center"/>
      <protection locked="0"/>
    </xf>
    <xf numFmtId="178" fontId="2" fillId="2" borderId="5" xfId="0" applyNumberFormat="1" applyFont="1" applyFill="1" applyBorder="1" applyAlignment="1" applyProtection="1">
      <alignment horizontal="left" vertical="center"/>
      <protection locked="0"/>
    </xf>
    <xf numFmtId="177" fontId="2" fillId="2" borderId="3" xfId="0" applyNumberFormat="1" applyFont="1" applyFill="1" applyBorder="1" applyAlignment="1" applyProtection="1">
      <alignment horizontal="left" vertical="center"/>
      <protection locked="0"/>
    </xf>
    <xf numFmtId="178" fontId="2" fillId="2" borderId="3" xfId="0" applyNumberFormat="1" applyFont="1" applyFill="1" applyBorder="1" applyAlignment="1" applyProtection="1">
      <alignment horizontal="left" vertical="center"/>
      <protection locked="0"/>
    </xf>
    <xf numFmtId="177" fontId="4" fillId="2" borderId="5" xfId="0" applyNumberFormat="1" applyFont="1" applyFill="1" applyBorder="1" applyAlignment="1" applyProtection="1">
      <alignment horizontal="left" vertical="center"/>
      <protection locked="0"/>
    </xf>
    <xf numFmtId="0" fontId="2" fillId="2" borderId="3" xfId="0" applyFont="1" applyFill="1" applyBorder="1" applyAlignment="1">
      <alignment vertical="center"/>
    </xf>
    <xf numFmtId="0" fontId="5" fillId="0" borderId="5" xfId="0" applyFont="1" applyFill="1" applyBorder="1" applyAlignment="1" applyProtection="1">
      <alignment horizontal="center" vertical="center"/>
      <protection locked="0"/>
    </xf>
    <xf numFmtId="0" fontId="5" fillId="2" borderId="5" xfId="0" applyFont="1" applyFill="1" applyBorder="1" applyAlignment="1" applyProtection="1">
      <alignment vertical="center"/>
      <protection locked="0"/>
    </xf>
    <xf numFmtId="1" fontId="2" fillId="0" borderId="5" xfId="0" applyNumberFormat="1" applyFont="1" applyFill="1" applyBorder="1" applyAlignment="1" applyProtection="1">
      <alignment horizontal="center" vertical="center"/>
      <protection locked="0"/>
    </xf>
    <xf numFmtId="1" fontId="2" fillId="3" borderId="5" xfId="0" applyNumberFormat="1" applyFont="1" applyFill="1" applyBorder="1" applyAlignment="1" applyProtection="1">
      <alignment horizontal="center" vertical="center"/>
      <protection locked="0"/>
    </xf>
    <xf numFmtId="0" fontId="2" fillId="0" borderId="5" xfId="0" applyNumberFormat="1" applyFont="1" applyFill="1" applyBorder="1" applyAlignment="1" applyProtection="1">
      <alignment horizontal="center" vertical="center"/>
      <protection locked="0"/>
    </xf>
    <xf numFmtId="0" fontId="2" fillId="3" borderId="5" xfId="0" applyNumberFormat="1" applyFont="1" applyFill="1" applyBorder="1" applyAlignment="1" applyProtection="1">
      <alignment horizontal="center" vertical="center"/>
      <protection locked="0"/>
    </xf>
    <xf numFmtId="0" fontId="2" fillId="5" borderId="5" xfId="0" applyFont="1" applyFill="1" applyBorder="1" applyAlignment="1">
      <alignment horizontal="center" vertical="center"/>
    </xf>
    <xf numFmtId="178" fontId="4" fillId="2" borderId="5" xfId="0" applyNumberFormat="1" applyFont="1" applyFill="1" applyBorder="1" applyAlignment="1" applyProtection="1">
      <alignment horizontal="left" vertical="center"/>
      <protection locked="0"/>
    </xf>
    <xf numFmtId="0" fontId="4" fillId="2" borderId="5" xfId="0" applyFont="1" applyFill="1" applyBorder="1" applyAlignment="1">
      <alignment vertical="center"/>
    </xf>
    <xf numFmtId="0" fontId="4" fillId="3" borderId="5" xfId="0" applyFont="1" applyFill="1" applyBorder="1" applyAlignment="1">
      <alignment horizontal="center" vertical="center"/>
    </xf>
    <xf numFmtId="0" fontId="4" fillId="2" borderId="5" xfId="0" applyFont="1" applyFill="1" applyBorder="1" applyAlignment="1" applyProtection="1">
      <alignment vertical="center"/>
      <protection locked="0"/>
    </xf>
    <xf numFmtId="0" fontId="4" fillId="0" borderId="5" xfId="0" applyFont="1" applyFill="1" applyBorder="1" applyAlignment="1" applyProtection="1">
      <alignment horizontal="center" vertical="center"/>
      <protection locked="0"/>
    </xf>
    <xf numFmtId="0" fontId="4" fillId="2" borderId="5" xfId="0" applyFont="1" applyFill="1" applyBorder="1" applyAlignment="1">
      <alignment horizontal="left" vertical="center"/>
    </xf>
    <xf numFmtId="0" fontId="4" fillId="2" borderId="6" xfId="0" applyFont="1" applyFill="1" applyBorder="1" applyAlignment="1">
      <alignment vertical="center"/>
    </xf>
    <xf numFmtId="0" fontId="2" fillId="2" borderId="6" xfId="0" applyFont="1" applyFill="1" applyBorder="1" applyAlignment="1">
      <alignment vertical="center"/>
    </xf>
    <xf numFmtId="0" fontId="4" fillId="2" borderId="0" xfId="0" applyFont="1" applyFill="1" applyAlignment="1">
      <alignment vertical="center"/>
    </xf>
    <xf numFmtId="0" fontId="2" fillId="0" borderId="0" xfId="1097" applyFont="1" applyFill="1" applyAlignment="1">
      <alignment vertical="center"/>
    </xf>
    <xf numFmtId="0" fontId="5" fillId="6" borderId="0" xfId="1097" applyFont="1" applyFill="1" applyAlignment="1">
      <alignment vertical="center"/>
    </xf>
    <xf numFmtId="0" fontId="29" fillId="6" borderId="0" xfId="1097" applyFont="1" applyFill="1" applyAlignment="1">
      <alignment vertical="center"/>
    </xf>
    <xf numFmtId="0" fontId="2" fillId="7" borderId="0" xfId="1097" applyFont="1" applyFill="1" applyAlignment="1">
      <alignment vertical="center"/>
    </xf>
    <xf numFmtId="0" fontId="2" fillId="6" borderId="0" xfId="1097" applyFont="1" applyFill="1" applyAlignment="1">
      <alignment vertical="center"/>
    </xf>
    <xf numFmtId="0" fontId="7" fillId="2" borderId="0" xfId="0" applyFont="1" applyFill="1" applyAlignment="1">
      <alignment vertical="center"/>
    </xf>
    <xf numFmtId="0" fontId="8" fillId="6" borderId="0" xfId="1097" applyFont="1" applyFill="1" applyAlignment="1">
      <alignment vertical="center"/>
    </xf>
    <xf numFmtId="0" fontId="8" fillId="0" borderId="0" xfId="1097" applyFont="1" applyFill="1" applyAlignment="1">
      <alignment horizontal="right" vertical="center"/>
    </xf>
    <xf numFmtId="0" fontId="2" fillId="0" borderId="0" xfId="1097" applyFont="1" applyFill="1" applyAlignment="1">
      <alignment horizontal="right" vertical="center"/>
    </xf>
    <xf numFmtId="0" fontId="9" fillId="0" borderId="5" xfId="1097" applyFont="1" applyFill="1" applyBorder="1" applyAlignment="1">
      <alignment horizontal="center" vertical="center"/>
    </xf>
    <xf numFmtId="0" fontId="2" fillId="0" borderId="5" xfId="1097" applyFont="1" applyFill="1" applyBorder="1" applyAlignment="1">
      <alignment vertical="center"/>
    </xf>
    <xf numFmtId="0" fontId="2" fillId="8" borderId="5" xfId="1097" applyFont="1" applyFill="1" applyBorder="1" applyAlignment="1">
      <alignment vertical="center"/>
    </xf>
    <xf numFmtId="10" fontId="2" fillId="8" borderId="5" xfId="300" applyNumberFormat="1" applyFont="1" applyFill="1" applyBorder="1" applyAlignment="1">
      <alignment horizontal="center" vertical="center"/>
    </xf>
    <xf numFmtId="0" fontId="2" fillId="0" borderId="5" xfId="1097" applyFont="1" applyFill="1" applyBorder="1" applyAlignment="1" applyProtection="1">
      <alignment vertical="center"/>
      <protection locked="0"/>
    </xf>
    <xf numFmtId="177" fontId="2" fillId="0" borderId="5" xfId="1097" applyNumberFormat="1" applyFont="1" applyFill="1" applyBorder="1" applyAlignment="1" applyProtection="1">
      <alignment horizontal="left" vertical="center"/>
      <protection locked="0"/>
    </xf>
    <xf numFmtId="0" fontId="2" fillId="9" borderId="5" xfId="1097" applyFont="1" applyFill="1" applyBorder="1" applyAlignment="1">
      <alignment vertical="center"/>
    </xf>
    <xf numFmtId="178" fontId="2" fillId="0" borderId="5" xfId="1097" applyNumberFormat="1" applyFont="1" applyFill="1" applyBorder="1" applyAlignment="1" applyProtection="1">
      <alignment horizontal="left" vertical="center"/>
      <protection locked="0"/>
    </xf>
    <xf numFmtId="1" fontId="2" fillId="9" borderId="5" xfId="1097" applyNumberFormat="1" applyFont="1" applyFill="1" applyBorder="1" applyAlignment="1" applyProtection="1">
      <alignment vertical="center"/>
      <protection locked="0"/>
    </xf>
    <xf numFmtId="0" fontId="2" fillId="9" borderId="5" xfId="1097" applyNumberFormat="1" applyFont="1" applyFill="1" applyBorder="1" applyAlignment="1" applyProtection="1">
      <alignment vertical="center"/>
      <protection locked="0"/>
    </xf>
    <xf numFmtId="3" fontId="2" fillId="0" borderId="5" xfId="1097" applyNumberFormat="1" applyFont="1" applyFill="1" applyBorder="1" applyAlignment="1" applyProtection="1">
      <alignment vertical="center"/>
      <protection locked="0"/>
    </xf>
    <xf numFmtId="3" fontId="2" fillId="8" borderId="5" xfId="1097" applyNumberFormat="1" applyFont="1" applyFill="1" applyBorder="1" applyAlignment="1">
      <alignment vertical="center"/>
    </xf>
    <xf numFmtId="0" fontId="29" fillId="9" borderId="5" xfId="1097" applyFont="1" applyFill="1" applyBorder="1" applyAlignment="1">
      <alignment vertical="center"/>
    </xf>
    <xf numFmtId="3" fontId="29" fillId="9" borderId="5" xfId="1097" applyNumberFormat="1" applyFont="1" applyFill="1" applyBorder="1" applyAlignment="1">
      <alignment vertical="center"/>
    </xf>
    <xf numFmtId="1" fontId="2" fillId="9" borderId="5" xfId="1097" applyNumberFormat="1" applyFont="1" applyFill="1" applyBorder="1" applyAlignment="1">
      <alignment vertical="center"/>
    </xf>
    <xf numFmtId="0" fontId="2" fillId="0" borderId="5" xfId="1097" applyFont="1" applyFill="1" applyBorder="1" applyAlignment="1">
      <alignment horizontal="left" vertical="center"/>
    </xf>
    <xf numFmtId="3" fontId="29" fillId="8" borderId="5" xfId="1097" applyNumberFormat="1" applyFont="1" applyFill="1" applyBorder="1" applyAlignment="1">
      <alignment vertical="center"/>
    </xf>
    <xf numFmtId="0" fontId="29" fillId="8" borderId="5" xfId="1097" applyFont="1" applyFill="1" applyBorder="1" applyAlignment="1">
      <alignment vertical="center"/>
    </xf>
    <xf numFmtId="10" fontId="2" fillId="0" borderId="5" xfId="300" applyNumberFormat="1" applyFont="1" applyFill="1" applyBorder="1" applyAlignment="1">
      <alignment horizontal="center" vertical="center"/>
    </xf>
    <xf numFmtId="0" fontId="5" fillId="0" borderId="5" xfId="1097" applyFont="1" applyFill="1" applyBorder="1" applyAlignment="1">
      <alignment horizontal="distributed" vertical="center"/>
    </xf>
    <xf numFmtId="0" fontId="4" fillId="0" borderId="0" xfId="0" applyFont="1" applyFill="1" applyAlignment="1" applyProtection="1">
      <alignment vertical="center"/>
    </xf>
    <xf numFmtId="0" fontId="4" fillId="0" borderId="0" xfId="0" applyFont="1" applyFill="1" applyAlignment="1" applyProtection="1">
      <alignment vertical="center"/>
      <protection locked="0"/>
    </xf>
    <xf numFmtId="0" fontId="2" fillId="0" borderId="0" xfId="0" applyFont="1" applyFill="1" applyAlignment="1" applyProtection="1">
      <alignment vertical="center"/>
    </xf>
    <xf numFmtId="0" fontId="6" fillId="0" borderId="0" xfId="0" applyFont="1" applyFill="1" applyAlignment="1" applyProtection="1">
      <alignment vertical="center"/>
    </xf>
    <xf numFmtId="0" fontId="8"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5" fillId="0" borderId="5" xfId="0" applyFont="1" applyFill="1" applyBorder="1" applyAlignment="1" applyProtection="1">
      <alignment horizontal="center" vertical="center"/>
    </xf>
    <xf numFmtId="0" fontId="5" fillId="0" borderId="5" xfId="0" applyFont="1" applyFill="1" applyBorder="1" applyAlignment="1" applyProtection="1">
      <alignment horizontal="center" vertical="center" wrapText="1"/>
    </xf>
    <xf numFmtId="0" fontId="2" fillId="0" borderId="5" xfId="0" applyFont="1" applyFill="1" applyBorder="1" applyAlignment="1" applyProtection="1">
      <alignment vertical="center"/>
    </xf>
    <xf numFmtId="0" fontId="4" fillId="0" borderId="5" xfId="0" applyFont="1" applyFill="1" applyBorder="1" applyAlignment="1" applyProtection="1">
      <alignment vertical="center"/>
      <protection locked="0"/>
    </xf>
    <xf numFmtId="0" fontId="5" fillId="0" borderId="5" xfId="0" applyFont="1" applyFill="1" applyBorder="1" applyAlignment="1" applyProtection="1">
      <alignment horizontal="distributed" vertical="center"/>
    </xf>
    <xf numFmtId="0" fontId="2" fillId="0" borderId="11" xfId="0" applyFont="1" applyFill="1" applyBorder="1" applyAlignment="1" applyProtection="1">
      <alignment horizontal="left" vertical="center" wrapText="1"/>
    </xf>
    <xf numFmtId="0" fontId="0" fillId="0" borderId="0" xfId="0" applyAlignment="1">
      <alignment horizontal="center" vertical="center"/>
    </xf>
    <xf numFmtId="0" fontId="30" fillId="0" borderId="0" xfId="0" applyFont="1" applyBorder="1" applyAlignment="1">
      <alignment horizontal="center" vertical="center"/>
    </xf>
    <xf numFmtId="0" fontId="0" fillId="0" borderId="9" xfId="0" applyFont="1" applyBorder="1" applyAlignment="1">
      <alignment horizontal="left" vertical="center" wrapText="1"/>
    </xf>
    <xf numFmtId="0" fontId="27" fillId="10" borderId="5" xfId="0" applyFont="1" applyFill="1" applyBorder="1" applyAlignment="1">
      <alignment horizontal="center" vertical="center"/>
    </xf>
    <xf numFmtId="0" fontId="27" fillId="0" borderId="5" xfId="0" applyFont="1" applyFill="1" applyBorder="1" applyAlignment="1">
      <alignment horizontal="center" vertical="center"/>
    </xf>
    <xf numFmtId="0" fontId="31" fillId="0" borderId="0" xfId="0" applyFont="1" applyAlignment="1" applyProtection="1">
      <alignment vertical="center"/>
      <protection locked="0"/>
    </xf>
    <xf numFmtId="0" fontId="32" fillId="0" borderId="0" xfId="0" applyFont="1" applyAlignment="1" applyProtection="1">
      <alignment vertical="center"/>
      <protection locked="0"/>
    </xf>
    <xf numFmtId="0" fontId="6" fillId="0" borderId="0" xfId="0" applyFont="1" applyAlignment="1" applyProtection="1">
      <alignment vertical="center"/>
      <protection locked="0"/>
    </xf>
    <xf numFmtId="0" fontId="33" fillId="0" borderId="0" xfId="0" applyFont="1" applyAlignment="1" applyProtection="1">
      <alignment horizontal="center" vertical="center"/>
      <protection locked="0"/>
    </xf>
    <xf numFmtId="0" fontId="31" fillId="0" borderId="0" xfId="0" applyFont="1" applyAlignment="1" applyProtection="1">
      <alignment horizontal="left" vertical="center"/>
      <protection locked="0"/>
    </xf>
    <xf numFmtId="0" fontId="0" fillId="0" borderId="0" xfId="0" applyAlignment="1" applyProtection="1">
      <alignment vertical="center"/>
      <protection locked="0"/>
    </xf>
    <xf numFmtId="0" fontId="34" fillId="0" borderId="0" xfId="0" applyFont="1" applyAlignment="1" applyProtection="1">
      <alignment vertical="center"/>
      <protection locked="0"/>
    </xf>
    <xf numFmtId="0" fontId="35" fillId="0" borderId="0" xfId="0" applyFont="1" applyAlignment="1" applyProtection="1">
      <alignment vertical="center"/>
      <protection locked="0"/>
    </xf>
    <xf numFmtId="0" fontId="36" fillId="0" borderId="0" xfId="0" applyFont="1" applyAlignment="1" applyProtection="1">
      <alignment horizontal="center" vertical="center"/>
      <protection locked="0"/>
    </xf>
    <xf numFmtId="0" fontId="37" fillId="0" borderId="0" xfId="0" applyFont="1" applyAlignment="1" applyProtection="1">
      <alignment horizontal="center" vertical="center"/>
      <protection locked="0"/>
    </xf>
  </cellXfs>
  <cellStyles count="1888">
    <cellStyle name="常规" xfId="0" builtinId="0"/>
    <cellStyle name="常规 3 4 4 3 2" xfId="1"/>
    <cellStyle name="常规 3 9 4" xfId="2"/>
    <cellStyle name="货币[0]" xfId="3" builtinId="7"/>
    <cellStyle name="常规 10 3 4 4" xfId="4"/>
    <cellStyle name="常规 3 9 2 2" xfId="5"/>
    <cellStyle name="常规 10 3 4 2 2" xfId="6"/>
    <cellStyle name="常规 12 3 2 2 2" xfId="7"/>
    <cellStyle name="常规 39" xfId="8"/>
    <cellStyle name="常规 44" xfId="9"/>
    <cellStyle name="货币" xfId="10" builtinId="4"/>
    <cellStyle name="强调文字颜色 2 3 2" xfId="11"/>
    <cellStyle name="输入" xfId="12" builtinId="20"/>
    <cellStyle name="20% - 强调文字颜色 3" xfId="13" builtinId="38"/>
    <cellStyle name="常规 11 3 7" xfId="14"/>
    <cellStyle name="常规 10 2_9益阳" xfId="15"/>
    <cellStyle name="常规 10 3 2 2 2 2" xfId="16"/>
    <cellStyle name="常规 11 3 5 2" xfId="17"/>
    <cellStyle name="常规 10 6 2 3" xfId="18"/>
    <cellStyle name="20% - 强调文字颜色 1 2" xfId="19"/>
    <cellStyle name="常规 3 4 3" xfId="20"/>
    <cellStyle name="千位分隔[0]" xfId="21" builtinId="6"/>
    <cellStyle name="40% - 强调文字颜色 3" xfId="22" builtinId="39"/>
    <cellStyle name="常规 31 2" xfId="23"/>
    <cellStyle name="常规 26 2" xfId="24"/>
    <cellStyle name="常规 13 6 4" xfId="25"/>
    <cellStyle name="常规 11 2 4 2 2 2" xfId="26"/>
    <cellStyle name="常规 10 4 3 2 2 2" xfId="27"/>
    <cellStyle name="常规 10 4 4 2 3" xfId="28"/>
    <cellStyle name="差" xfId="29" builtinId="27"/>
    <cellStyle name="千位分隔" xfId="30" builtinId="3"/>
    <cellStyle name="60% - 强调文字颜色 3" xfId="31" builtinId="40"/>
    <cellStyle name="常规 7 8 2 3" xfId="32"/>
    <cellStyle name="60% - 强调文字颜色 6 3 2" xfId="33"/>
    <cellStyle name="超链接" xfId="34" builtinId="8"/>
    <cellStyle name="百分比" xfId="35" builtinId="5"/>
    <cellStyle name="常规 8 4 6 2" xfId="36"/>
    <cellStyle name="差_附件2 益阳市市级国有资本经营预算表(定稿) 2 2" xfId="37"/>
    <cellStyle name="常规 10 2 2 3" xfId="38"/>
    <cellStyle name="已访问的超链接" xfId="39" builtinId="9"/>
    <cellStyle name="注释" xfId="40" builtinId="10"/>
    <cellStyle name="60% - 强调文字颜色 2 3" xfId="41"/>
    <cellStyle name="常规 10 11 2 2" xfId="42"/>
    <cellStyle name="60% - 强调文字颜色 2" xfId="43" builtinId="36"/>
    <cellStyle name="常规 10 9 2 3" xfId="44"/>
    <cellStyle name="标题 4" xfId="45" builtinId="19"/>
    <cellStyle name="警告文本" xfId="46" builtinId="11"/>
    <cellStyle name="常规 7 11 2" xfId="47"/>
    <cellStyle name="常规 6 5" xfId="48"/>
    <cellStyle name="常规 4 4 3" xfId="49"/>
    <cellStyle name="常规 4 2 2 3" xfId="50"/>
    <cellStyle name="60% - 强调文字颜色 2 2 2" xfId="51"/>
    <cellStyle name="标题" xfId="52" builtinId="15"/>
    <cellStyle name="解释性文本" xfId="53" builtinId="53"/>
    <cellStyle name="常规 12 3 5" xfId="54"/>
    <cellStyle name="标题 1" xfId="55" builtinId="16"/>
    <cellStyle name="常规 8 2 3 3" xfId="56"/>
    <cellStyle name="常规 10 3 6 2" xfId="57"/>
    <cellStyle name="0,0_x000d__x000a_NA_x000d__x000a_" xfId="58"/>
    <cellStyle name="标题 2" xfId="59" builtinId="17"/>
    <cellStyle name="常规 8 2 3 4" xfId="60"/>
    <cellStyle name="差_长沙 2 3" xfId="61"/>
    <cellStyle name="60% - 强调文字颜色 1" xfId="62" builtinId="32"/>
    <cellStyle name="常规 10 9 2 2" xfId="63"/>
    <cellStyle name="常规 10 3 4 2 2 2" xfId="64"/>
    <cellStyle name="标题 3" xfId="65" builtinId="18"/>
    <cellStyle name="60% - 强调文字颜色 4" xfId="66" builtinId="44"/>
    <cellStyle name="输出" xfId="67" builtinId="21"/>
    <cellStyle name="计算" xfId="68" builtinId="22"/>
    <cellStyle name="常规 4 3 4 3 2" xfId="69"/>
    <cellStyle name="常规 11 2 4 2 2" xfId="70"/>
    <cellStyle name="检查单元格" xfId="71" builtinId="23"/>
    <cellStyle name="常规 13 5" xfId="72"/>
    <cellStyle name="40% - 强调文字颜色 4 2" xfId="73"/>
    <cellStyle name="常规 11 10 2" xfId="74"/>
    <cellStyle name="20% - 强调文字颜色 6" xfId="75" builtinId="50"/>
    <cellStyle name="强调文字颜色 2" xfId="76" builtinId="33"/>
    <cellStyle name="差_长沙 4 2" xfId="77"/>
    <cellStyle name="链接单元格" xfId="78" builtinId="24"/>
    <cellStyle name="汇总" xfId="79" builtinId="25"/>
    <cellStyle name="常规 10 4 3 2 3" xfId="80"/>
    <cellStyle name="好" xfId="81" builtinId="26"/>
    <cellStyle name="常规 11 7 2 2" xfId="82"/>
    <cellStyle name="好_大通湖" xfId="83"/>
    <cellStyle name="常规 3 2 6" xfId="84"/>
    <cellStyle name="20% - 强调文字颜色 3 3" xfId="85"/>
    <cellStyle name="适中" xfId="86" builtinId="28"/>
    <cellStyle name="常规 11 3 3 2 2 2" xfId="87"/>
    <cellStyle name="20% - 强调文字颜色 5" xfId="88" builtinId="46"/>
    <cellStyle name="检查单元格 3 2" xfId="89"/>
    <cellStyle name="常规 13 5 3 2" xfId="90"/>
    <cellStyle name="常规 11 3 4 2 3" xfId="91"/>
    <cellStyle name="强调文字颜色 1" xfId="92" builtinId="29"/>
    <cellStyle name="常规 11 3 5" xfId="93"/>
    <cellStyle name="20% - 强调文字颜色 1" xfId="94" builtinId="30"/>
    <cellStyle name="常规 13 6 2" xfId="95"/>
    <cellStyle name="常规 10 2 3 2 2 2" xfId="96"/>
    <cellStyle name="40% - 强调文字颜色 4 3 2" xfId="97"/>
    <cellStyle name="常规 11 4 2 4" xfId="98"/>
    <cellStyle name="40% - 强调文字颜色 1" xfId="99" builtinId="31"/>
    <cellStyle name="常规 11 3 6" xfId="100"/>
    <cellStyle name="20% - 强调文字颜色 2" xfId="101" builtinId="34"/>
    <cellStyle name="常规 11 2 5 2 2" xfId="102"/>
    <cellStyle name="40% - 强调文字颜色 2" xfId="103" builtinId="35"/>
    <cellStyle name="强调文字颜色 3" xfId="104" builtinId="37"/>
    <cellStyle name="常规 10 3 3 2" xfId="105"/>
    <cellStyle name="强调文字颜色 4" xfId="106" builtinId="41"/>
    <cellStyle name="常规 11 4 2 3 2" xfId="107"/>
    <cellStyle name="20% - 强调文字颜色 4" xfId="108" builtinId="42"/>
    <cellStyle name="常规 11 10" xfId="109"/>
    <cellStyle name="40% - 强调文字颜色 4" xfId="110" builtinId="43"/>
    <cellStyle name="常规 10 3 3 3" xfId="111"/>
    <cellStyle name="强调文字颜色 5" xfId="112" builtinId="45"/>
    <cellStyle name="40% - 强调文字颜色 5" xfId="113" builtinId="47"/>
    <cellStyle name="常规 8 4 4 2 2" xfId="114"/>
    <cellStyle name="常规 11 11" xfId="115"/>
    <cellStyle name="60% - 强调文字颜色 5" xfId="116" builtinId="48"/>
    <cellStyle name="常规 16 5 2 2 2" xfId="117"/>
    <cellStyle name="常规 10 3 3 4" xfId="118"/>
    <cellStyle name="强调文字颜色 6" xfId="119" builtinId="49"/>
    <cellStyle name="40% - 强调文字颜色 6" xfId="120" builtinId="51"/>
    <cellStyle name="常规 8 4 4 2 3" xfId="121"/>
    <cellStyle name="好_大通湖 2" xfId="122"/>
    <cellStyle name="常规 3 2 6 2" xfId="123"/>
    <cellStyle name="20% - 强调文字颜色 3 3 2" xfId="124"/>
    <cellStyle name="常规 11 12" xfId="125"/>
    <cellStyle name="60% - 强调文字颜色 6" xfId="126" builtinId="52"/>
    <cellStyle name="常规 40" xfId="127"/>
    <cellStyle name="常规 35" xfId="128"/>
    <cellStyle name="20% - 强调文字颜色 2 3 2" xfId="129"/>
    <cellStyle name="20% - 强调文字颜色 2 2 2" xfId="130"/>
    <cellStyle name="常规 12 4 6 2" xfId="131"/>
    <cellStyle name="_2015年市本级财力测算(12.11)" xfId="132"/>
    <cellStyle name="百分比 2 5" xfId="133"/>
    <cellStyle name="_ET_STYLE_NoName_00_" xfId="134"/>
    <cellStyle name="千位分隔 3 2" xfId="135"/>
    <cellStyle name="标题 4 2 2" xfId="136"/>
    <cellStyle name="_ET_STYLE_NoName_00_ 2" xfId="137"/>
    <cellStyle name="20% - 强调文字颜色 2 3" xfId="138"/>
    <cellStyle name="20% - 强调文字颜色 1 4" xfId="139"/>
    <cellStyle name="常规 10 4 4 3 2" xfId="140"/>
    <cellStyle name="20% - 强调文字颜色 1 3" xfId="141"/>
    <cellStyle name="常规 11 3 5 3" xfId="142"/>
    <cellStyle name="_2015年市本级财力测算(12.11) 2" xfId="143"/>
    <cellStyle name="百分比 2 5 2" xfId="144"/>
    <cellStyle name="差_长沙" xfId="145"/>
    <cellStyle name="常规 10 3 5" xfId="146"/>
    <cellStyle name="20% - 强调文字颜色 2 4" xfId="147"/>
    <cellStyle name="差_长沙 2 2 2" xfId="148"/>
    <cellStyle name="0,0_x000d__x000a_NA_x000d__x000a_ 2" xfId="149"/>
    <cellStyle name="标题 2 2" xfId="150"/>
    <cellStyle name="20% - 强调文字颜色 1 2 2" xfId="151"/>
    <cellStyle name="常规 11 3 5 2 2" xfId="152"/>
    <cellStyle name="常规 11 4" xfId="153"/>
    <cellStyle name="20% - 强调文字颜色 1 3 2" xfId="154"/>
    <cellStyle name="20% - 强调文字颜色 2 2" xfId="155"/>
    <cellStyle name="常规 11 3 6 2" xfId="156"/>
    <cellStyle name="常规 3 2 5" xfId="157"/>
    <cellStyle name="20% - 强调文字颜色 3 2" xfId="158"/>
    <cellStyle name="常规 3 2 5 2" xfId="159"/>
    <cellStyle name="20% - 强调文字颜色 3 2 2" xfId="160"/>
    <cellStyle name="差_大通湖" xfId="161"/>
    <cellStyle name="常规 3 2 7" xfId="162"/>
    <cellStyle name="20% - 强调文字颜色 3 4" xfId="163"/>
    <cellStyle name="60% - 强调文字颜色 1 2" xfId="164"/>
    <cellStyle name="常规 10 9 2 2 2" xfId="165"/>
    <cellStyle name="常规 3 3 5" xfId="166"/>
    <cellStyle name="20% - 强调文字颜色 4 2" xfId="167"/>
    <cellStyle name="常规 3 3 5 2" xfId="168"/>
    <cellStyle name="20% - 强调文字颜色 4 2 2" xfId="169"/>
    <cellStyle name="常规 3 3 6" xfId="170"/>
    <cellStyle name="20% - 强调文字颜色 4 3" xfId="171"/>
    <cellStyle name="常规 3 3 6 2" xfId="172"/>
    <cellStyle name="20% - 强调文字颜色 4 3 2" xfId="173"/>
    <cellStyle name="常规 3 3 7" xfId="174"/>
    <cellStyle name="20% - 强调文字颜色 4 4" xfId="175"/>
    <cellStyle name="60% - 强调文字颜色 2 2" xfId="176"/>
    <cellStyle name="常规 3 4 5" xfId="177"/>
    <cellStyle name="20% - 强调文字颜色 5 2" xfId="178"/>
    <cellStyle name="常规 7 4 4 3 2" xfId="179"/>
    <cellStyle name="常规 10 4_12娄底" xfId="180"/>
    <cellStyle name="常规 3 4 5 2" xfId="181"/>
    <cellStyle name="20% - 强调文字颜色 5 2 2" xfId="182"/>
    <cellStyle name="常规 10 2 2 2 3" xfId="183"/>
    <cellStyle name="常规 8 7 2 2 2" xfId="184"/>
    <cellStyle name="常规 3 4 6" xfId="185"/>
    <cellStyle name="20% - 强调文字颜色 5 3" xfId="186"/>
    <cellStyle name="常规 3 4 6 2" xfId="187"/>
    <cellStyle name="20% - 强调文字颜色 5 3 2" xfId="188"/>
    <cellStyle name="常规 3 4 7" xfId="189"/>
    <cellStyle name="20% - 强调文字颜色 5 4" xfId="190"/>
    <cellStyle name="60% - 强调文字颜色 3 2" xfId="191"/>
    <cellStyle name="20% - 强调文字颜色 6 2" xfId="192"/>
    <cellStyle name="40% - 强调文字颜色 4 4" xfId="193"/>
    <cellStyle name="常规 13 7" xfId="194"/>
    <cellStyle name="20% - 强调文字颜色 6 2 2" xfId="195"/>
    <cellStyle name="常规 10 2 3 2 3" xfId="196"/>
    <cellStyle name="20% - 强调文字颜色 6 3" xfId="197"/>
    <cellStyle name="20% - 强调文字颜色 6 3 2" xfId="198"/>
    <cellStyle name="40% - 强调文字颜色 5 4" xfId="199"/>
    <cellStyle name="常规 6 3 2 2 2" xfId="200"/>
    <cellStyle name="20% - 强调文字颜色 6 4" xfId="201"/>
    <cellStyle name="60% - 强调文字颜色 4 2" xfId="202"/>
    <cellStyle name="40% - 强调文字颜色 1 2" xfId="203"/>
    <cellStyle name="常规 10 5" xfId="204"/>
    <cellStyle name="40% - 强调文字颜色 1 2 2" xfId="205"/>
    <cellStyle name="常规 10 5 2" xfId="206"/>
    <cellStyle name="常规 9 2" xfId="207"/>
    <cellStyle name="40% - 强调文字颜色 1 3" xfId="208"/>
    <cellStyle name="常规 10 6" xfId="209"/>
    <cellStyle name="常规 9 2 2" xfId="210"/>
    <cellStyle name="40% - 强调文字颜色 1 3 2" xfId="211"/>
    <cellStyle name="常规 10 6 2" xfId="212"/>
    <cellStyle name="常规 9 3" xfId="213"/>
    <cellStyle name="40% - 强调文字颜色 1 4" xfId="214"/>
    <cellStyle name="常规 3 5 2 2" xfId="215"/>
    <cellStyle name="常规 10 7" xfId="216"/>
    <cellStyle name="40% - 强调文字颜色 2 2" xfId="217"/>
    <cellStyle name="常规 11 5" xfId="218"/>
    <cellStyle name="40% - 强调文字颜色 2 2 2" xfId="219"/>
    <cellStyle name="常规 11 5 2" xfId="220"/>
    <cellStyle name="40% - 强调文字颜色 2 3" xfId="221"/>
    <cellStyle name="常规 11 6" xfId="222"/>
    <cellStyle name="40% - 强调文字颜色 2 3 2" xfId="223"/>
    <cellStyle name="常规 11 2 2 4" xfId="224"/>
    <cellStyle name="常规 11 6 2" xfId="225"/>
    <cellStyle name="40% - 强调文字颜色 2 4" xfId="226"/>
    <cellStyle name="常规 3 5 3 2" xfId="227"/>
    <cellStyle name="常规 11 7" xfId="228"/>
    <cellStyle name="40% - 强调文字颜色 3 2" xfId="229"/>
    <cellStyle name="40% - 强调文字颜色 3 2 2" xfId="230"/>
    <cellStyle name="40% - 强调文字颜色 3 3" xfId="231"/>
    <cellStyle name="常规 30" xfId="232"/>
    <cellStyle name="常规 25" xfId="233"/>
    <cellStyle name="40% - 强调文字颜色 3 3 2" xfId="234"/>
    <cellStyle name="常规 11 3 2 4" xfId="235"/>
    <cellStyle name="40% - 强调文字颜色 3 4" xfId="236"/>
    <cellStyle name="40% - 强调文字颜色 4 2 2" xfId="237"/>
    <cellStyle name="标题 4 4" xfId="238"/>
    <cellStyle name="常规 7 3 5" xfId="239"/>
    <cellStyle name="常规 11 10 2 2" xfId="240"/>
    <cellStyle name="40% - 强调文字颜色 4 3" xfId="241"/>
    <cellStyle name="常规 13 6" xfId="242"/>
    <cellStyle name="常规 10 2 3 2 2" xfId="243"/>
    <cellStyle name="常规 2 8 2 2" xfId="244"/>
    <cellStyle name="常规 11 10 3" xfId="245"/>
    <cellStyle name="常规 8 4 4 2 2 2" xfId="246"/>
    <cellStyle name="40% - 强调文字颜色 5 2" xfId="247"/>
    <cellStyle name="常规 11 11 2" xfId="248"/>
    <cellStyle name="40% - 强调文字颜色 5 2 2" xfId="249"/>
    <cellStyle name="60% - 强调文字颜色 4 3" xfId="250"/>
    <cellStyle name="40% - 强调文字颜色 5 3" xfId="251"/>
    <cellStyle name="常规 10 2 3 3 2" xfId="252"/>
    <cellStyle name="40% - 强调文字颜色 5 3 2" xfId="253"/>
    <cellStyle name="60% - 强调文字颜色 5 3" xfId="254"/>
    <cellStyle name="40% - 强调文字颜色 6 2" xfId="255"/>
    <cellStyle name="40% - 强调文字颜色 6 2 2" xfId="256"/>
    <cellStyle name="40% - 强调文字颜色 6 3" xfId="257"/>
    <cellStyle name="40% - 强调文字颜色 6 3 2" xfId="258"/>
    <cellStyle name="40% - 强调文字颜色 6 4" xfId="259"/>
    <cellStyle name="60% - 强调文字颜色 4 2 2" xfId="260"/>
    <cellStyle name="常规 8 3 4 2" xfId="261"/>
    <cellStyle name="差_4衡阳" xfId="262"/>
    <cellStyle name="60% - 强调文字颜色 1 2 2" xfId="263"/>
    <cellStyle name="60% - 强调文字颜色 1 3" xfId="264"/>
    <cellStyle name="常规 7 3 2 3" xfId="265"/>
    <cellStyle name="常规 2 18" xfId="266"/>
    <cellStyle name="60% - 强调文字颜色 1 3 2" xfId="267"/>
    <cellStyle name="60% - 强调文字颜色 1 4" xfId="268"/>
    <cellStyle name="百分比 2 2 2 2 2" xfId="269"/>
    <cellStyle name="注释 2" xfId="270"/>
    <cellStyle name="常规 7 4 2 3" xfId="271"/>
    <cellStyle name="60% - 强调文字颜色 2 3 2" xfId="272"/>
    <cellStyle name="60% - 强调文字颜色 2 4" xfId="273"/>
    <cellStyle name="60% - 强调文字颜色 3 2 2" xfId="274"/>
    <cellStyle name="60% - 强调文字颜色 3 3" xfId="275"/>
    <cellStyle name="常规 7 5 2 3" xfId="276"/>
    <cellStyle name="60% - 强调文字颜色 3 3 2" xfId="277"/>
    <cellStyle name="60% - 强调文字颜色 3 4" xfId="278"/>
    <cellStyle name="常规 7 6 2 3" xfId="279"/>
    <cellStyle name="常规 20" xfId="280"/>
    <cellStyle name="常规 15" xfId="281"/>
    <cellStyle name="60% - 强调文字颜色 4 3 2" xfId="282"/>
    <cellStyle name="常规 10 14" xfId="283"/>
    <cellStyle name="60% - 强调文字颜色 4 4" xfId="284"/>
    <cellStyle name="60% - 强调文字颜色 5 2" xfId="285"/>
    <cellStyle name="常规 11 5 2 3" xfId="286"/>
    <cellStyle name="60% - 强调文字颜色 5 2 2" xfId="287"/>
    <cellStyle name="常规 7 7 2 3" xfId="288"/>
    <cellStyle name="60% - 强调文字颜色 5 3 2" xfId="289"/>
    <cellStyle name="RowLevel_0" xfId="290"/>
    <cellStyle name="差_9益阳" xfId="291"/>
    <cellStyle name="60% - 强调文字颜色 5 4" xfId="292"/>
    <cellStyle name="差_附件2 益阳市市级国有资本经营预算表(定稿) 2" xfId="293"/>
    <cellStyle name="60% - 强调文字颜色 6 2" xfId="294"/>
    <cellStyle name="60% - 强调文字颜色 6 2 2" xfId="295"/>
    <cellStyle name="60% - 强调文字颜色 6 3" xfId="296"/>
    <cellStyle name="60% - 强调文字颜色 6 4" xfId="297"/>
    <cellStyle name="ColLevel_0" xfId="298"/>
    <cellStyle name="gcd" xfId="299"/>
    <cellStyle name="百分比 2" xfId="300"/>
    <cellStyle name="差 4" xfId="301"/>
    <cellStyle name="常规 10 2 2 3 2" xfId="302"/>
    <cellStyle name="百分比 2 2" xfId="303"/>
    <cellStyle name="常规 11 2 5 3" xfId="304"/>
    <cellStyle name="百分比 2 2 2" xfId="305"/>
    <cellStyle name="百分比 2 2 2 2" xfId="306"/>
    <cellStyle name="百分比 2 2 2 3" xfId="307"/>
    <cellStyle name="百分比 2 2 3" xfId="308"/>
    <cellStyle name="百分比 2 2 3 2" xfId="309"/>
    <cellStyle name="常规 3 2 3 2 2" xfId="310"/>
    <cellStyle name="百分比 2 2 4" xfId="311"/>
    <cellStyle name="百分比 2 3" xfId="312"/>
    <cellStyle name="常规 10 4 3 3 2" xfId="313"/>
    <cellStyle name="百分比 2 3 2" xfId="314"/>
    <cellStyle name="百分比 2 3 2 2" xfId="315"/>
    <cellStyle name="百分比 2 3 3" xfId="316"/>
    <cellStyle name="百分比 2 4" xfId="317"/>
    <cellStyle name="常规 11 7 3 2" xfId="318"/>
    <cellStyle name="百分比 2 4 2" xfId="319"/>
    <cellStyle name="常规 10 2 5" xfId="320"/>
    <cellStyle name="百分比 2 4 2 2" xfId="321"/>
    <cellStyle name="常规 10 2 5 2" xfId="322"/>
    <cellStyle name="百分比 2 4 3" xfId="323"/>
    <cellStyle name="常规 10 2 6" xfId="324"/>
    <cellStyle name="常规 20 2" xfId="325"/>
    <cellStyle name="常规 15 2" xfId="326"/>
    <cellStyle name="百分比 2 6" xfId="327"/>
    <cellStyle name="常规 20 3" xfId="328"/>
    <cellStyle name="常规 15 3" xfId="329"/>
    <cellStyle name="百分比 2 7" xfId="330"/>
    <cellStyle name="标题 2 2 2" xfId="331"/>
    <cellStyle name="常规 8 2 3 3 2" xfId="332"/>
    <cellStyle name="标题 1 2" xfId="333"/>
    <cellStyle name="标题 1 2 2" xfId="334"/>
    <cellStyle name="标题 1 3" xfId="335"/>
    <cellStyle name="标题 1 3 2" xfId="336"/>
    <cellStyle name="标题 1 4" xfId="337"/>
    <cellStyle name="差_10永州" xfId="338"/>
    <cellStyle name="常规 12 4 3 2 2 2" xfId="339"/>
    <cellStyle name="标题 2 3" xfId="340"/>
    <cellStyle name="标题 2 3 2" xfId="341"/>
    <cellStyle name="常规 10 10" xfId="342"/>
    <cellStyle name="常规 11" xfId="343"/>
    <cellStyle name="标题 2 4" xfId="344"/>
    <cellStyle name="标题 3 2" xfId="345"/>
    <cellStyle name="标题 3 2 2" xfId="346"/>
    <cellStyle name="标题 3 3" xfId="347"/>
    <cellStyle name="标题 3 3 2" xfId="348"/>
    <cellStyle name="常规 12 9 2 2 2" xfId="349"/>
    <cellStyle name="标题 3 4" xfId="350"/>
    <cellStyle name="千位分隔 3" xfId="351"/>
    <cellStyle name="标题 4 2" xfId="352"/>
    <cellStyle name="千位分隔 4" xfId="353"/>
    <cellStyle name="标题 4 3" xfId="354"/>
    <cellStyle name="千位分隔 4 2" xfId="355"/>
    <cellStyle name="标题 4 3 2" xfId="356"/>
    <cellStyle name="标题 5" xfId="357"/>
    <cellStyle name="常规 11 4 2" xfId="358"/>
    <cellStyle name="标题 5 2" xfId="359"/>
    <cellStyle name="常规 11 4 2 2" xfId="360"/>
    <cellStyle name="标题 6" xfId="361"/>
    <cellStyle name="常规 11 4 3" xfId="362"/>
    <cellStyle name="标题 6 2" xfId="363"/>
    <cellStyle name="常规 11 4 3 2" xfId="364"/>
    <cellStyle name="标题 7" xfId="365"/>
    <cellStyle name="常规 11 4 4" xfId="366"/>
    <cellStyle name="差 2" xfId="367"/>
    <cellStyle name="差 2 2" xfId="368"/>
    <cellStyle name="常规 11 2 3 3" xfId="369"/>
    <cellStyle name="差 3" xfId="370"/>
    <cellStyle name="差 3 2" xfId="371"/>
    <cellStyle name="常规 11 2 4 3" xfId="372"/>
    <cellStyle name="差_12娄底" xfId="373"/>
    <cellStyle name="常规 6 3 4" xfId="374"/>
    <cellStyle name="差_2015年市本级全口径预算草案 - 副本" xfId="375"/>
    <cellStyle name="差_2015年市本级全口径预算草案 - 副本 2" xfId="376"/>
    <cellStyle name="差_2015年市本级全口径预算草案 - 副本 2 2" xfId="377"/>
    <cellStyle name="常规 55 2" xfId="378"/>
    <cellStyle name="差_2015年市本级全口径预算草案 - 副本 3" xfId="379"/>
    <cellStyle name="差_2018年地方财政预算表_（城步）" xfId="380"/>
    <cellStyle name="差_2018年地方财政预算表_（新宁县）" xfId="381"/>
    <cellStyle name="常规 11 2 5" xfId="382"/>
    <cellStyle name="差_大通湖 2" xfId="383"/>
    <cellStyle name="常规 4 4 4 4" xfId="384"/>
    <cellStyle name="差_大通湖 2 2" xfId="385"/>
    <cellStyle name="常规 11 3 4 3" xfId="386"/>
    <cellStyle name="差_大通湖 3" xfId="387"/>
    <cellStyle name="差_附件2 益阳市市级国有资本经营预算表(4)" xfId="388"/>
    <cellStyle name="常规 8 3 2 4" xfId="389"/>
    <cellStyle name="差_附件2 益阳市市级国有资本经营预算表(4) 2" xfId="390"/>
    <cellStyle name="常规 10 4 5 3" xfId="391"/>
    <cellStyle name="差_附件2 益阳市市级国有资本经营预算表(4) 2 2" xfId="392"/>
    <cellStyle name="常规 10 2 4" xfId="393"/>
    <cellStyle name="差_附件2 益阳市市级国有资本经营预算表(4) 3" xfId="394"/>
    <cellStyle name="差_长沙 3 2" xfId="395"/>
    <cellStyle name="差_附件2 益阳市市级国有资本经营预算表(定稿)" xfId="396"/>
    <cellStyle name="常规 11 2 6 2" xfId="397"/>
    <cellStyle name="差_附件2 益阳市市级国有资本经营预算表(定稿) 3" xfId="398"/>
    <cellStyle name="差_长沙 2" xfId="399"/>
    <cellStyle name="常规 8 2 2 3" xfId="400"/>
    <cellStyle name="常规 10 3 5 2" xfId="401"/>
    <cellStyle name="常规 8 2 2 3 2" xfId="402"/>
    <cellStyle name="常规 10 3 5 2 2" xfId="403"/>
    <cellStyle name="差_长沙 2 2" xfId="404"/>
    <cellStyle name="常规 10 4 4 4" xfId="405"/>
    <cellStyle name="好_2018年地方财政预算表_（新宁县）" xfId="406"/>
    <cellStyle name="差_长沙 3" xfId="407"/>
    <cellStyle name="常规 8 2 2 4" xfId="408"/>
    <cellStyle name="常规 10 3 5 3" xfId="409"/>
    <cellStyle name="差_长沙 4" xfId="410"/>
    <cellStyle name="常规 10 3 4 3 2" xfId="411"/>
    <cellStyle name="差_长沙 5" xfId="412"/>
    <cellStyle name="常规 10 8 3 2" xfId="413"/>
    <cellStyle name="常规 11 6 2 2 2" xfId="414"/>
    <cellStyle name="常规 10" xfId="415"/>
    <cellStyle name="常规 10 10 2" xfId="416"/>
    <cellStyle name="常规 11 2" xfId="417"/>
    <cellStyle name="常规 10 10 2 2" xfId="418"/>
    <cellStyle name="常规 10 8 2 3" xfId="419"/>
    <cellStyle name="常规 11 2 2" xfId="420"/>
    <cellStyle name="常规 2 3 2 2" xfId="421"/>
    <cellStyle name="常规 10 10 3" xfId="422"/>
    <cellStyle name="常规 10 2 4 2 2 2" xfId="423"/>
    <cellStyle name="常规 11 3" xfId="424"/>
    <cellStyle name="常规 10 11" xfId="425"/>
    <cellStyle name="常规 10 11 2" xfId="426"/>
    <cellStyle name="常规 2 3 3 2" xfId="427"/>
    <cellStyle name="常规 10 11 3" xfId="428"/>
    <cellStyle name="常规 10 12" xfId="429"/>
    <cellStyle name="常规 10 12 2" xfId="430"/>
    <cellStyle name="常规 10 13" xfId="431"/>
    <cellStyle name="常规 10 13 2" xfId="432"/>
    <cellStyle name="常规 10 15" xfId="433"/>
    <cellStyle name="常规 10 2" xfId="434"/>
    <cellStyle name="常规 11 4 5" xfId="435"/>
    <cellStyle name="常规 10 2 2" xfId="436"/>
    <cellStyle name="常规 10 7 2 3" xfId="437"/>
    <cellStyle name="常规 11 4 5 2" xfId="438"/>
    <cellStyle name="常规 10 2 2 2" xfId="439"/>
    <cellStyle name="常规 11 4 5 2 2" xfId="440"/>
    <cellStyle name="常规 10 2 2 2 2" xfId="441"/>
    <cellStyle name="常规 10 2 2 2 2 2" xfId="442"/>
    <cellStyle name="常规 10 4 2 4" xfId="443"/>
    <cellStyle name="常规 10 2 2 4" xfId="444"/>
    <cellStyle name="常规 10 2 3" xfId="445"/>
    <cellStyle name="常规 11 4 5 3" xfId="446"/>
    <cellStyle name="常规 10 2 3 2" xfId="447"/>
    <cellStyle name="常规 10 2 3 3" xfId="448"/>
    <cellStyle name="常规 10 2 3 4" xfId="449"/>
    <cellStyle name="常规 10 2 4 2" xfId="450"/>
    <cellStyle name="常规 10 2 4 2 2" xfId="451"/>
    <cellStyle name="常规 10 2 4 2 3" xfId="452"/>
    <cellStyle name="常规 10 2 4 3" xfId="453"/>
    <cellStyle name="常规 10 2 4 3 2" xfId="454"/>
    <cellStyle name="常规 3 8 2 2" xfId="455"/>
    <cellStyle name="常规 10 2 4 4" xfId="456"/>
    <cellStyle name="常规 10 3 3 2 2" xfId="457"/>
    <cellStyle name="常规 10 2 5 2 2" xfId="458"/>
    <cellStyle name="常规 10 2 5 3" xfId="459"/>
    <cellStyle name="常规 10 2 6 2" xfId="460"/>
    <cellStyle name="常规 10 2 7" xfId="461"/>
    <cellStyle name="常规 10 3" xfId="462"/>
    <cellStyle name="常规 11 4 6" xfId="463"/>
    <cellStyle name="常规 10 3 2" xfId="464"/>
    <cellStyle name="常规 11 4 6 2" xfId="465"/>
    <cellStyle name="常规 10 3 2 2" xfId="466"/>
    <cellStyle name="常规 10 3 2 2 2" xfId="467"/>
    <cellStyle name="常规 4 4 5 2" xfId="468"/>
    <cellStyle name="常规 10 3 2 2 3" xfId="469"/>
    <cellStyle name="常规 10 6 2 2" xfId="470"/>
    <cellStyle name="常规 10 3 2 3" xfId="471"/>
    <cellStyle name="常规 10 3 2 3 2" xfId="472"/>
    <cellStyle name="常规 10 3 2 4" xfId="473"/>
    <cellStyle name="常规 4 2 2 2_9益阳" xfId="474"/>
    <cellStyle name="常规 10 3 3" xfId="475"/>
    <cellStyle name="常规 10 3 3 2 2 2" xfId="476"/>
    <cellStyle name="常规 7 7 2" xfId="477"/>
    <cellStyle name="常规 10 3 3 2 3" xfId="478"/>
    <cellStyle name="常规 10 7 2 2" xfId="479"/>
    <cellStyle name="常规 10 3 3 3 2" xfId="480"/>
    <cellStyle name="常规 10 3 4" xfId="481"/>
    <cellStyle name="常规 10 3 4 2" xfId="482"/>
    <cellStyle name="常规 8 7 2" xfId="483"/>
    <cellStyle name="常规 10 3 4 2 3" xfId="484"/>
    <cellStyle name="常规 10 4 2 2 2 2" xfId="485"/>
    <cellStyle name="常规 10 8 2 2" xfId="486"/>
    <cellStyle name="常规 10 3 4 3" xfId="487"/>
    <cellStyle name="常规 10 3 6" xfId="488"/>
    <cellStyle name="常规 10 3 7" xfId="489"/>
    <cellStyle name="常规 10 3_12娄底" xfId="490"/>
    <cellStyle name="常规 10 4" xfId="491"/>
    <cellStyle name="常规 10 6 2 2 2" xfId="492"/>
    <cellStyle name="常规 11 4 7" xfId="493"/>
    <cellStyle name="常规 12 3 4 2 3" xfId="494"/>
    <cellStyle name="常规 10 4 2" xfId="495"/>
    <cellStyle name="常规 10 4 2 2" xfId="496"/>
    <cellStyle name="常规 3 5 2 3" xfId="497"/>
    <cellStyle name="常规 10 8" xfId="498"/>
    <cellStyle name="常规 10 4 2 2 2" xfId="499"/>
    <cellStyle name="常规 10 8 2" xfId="500"/>
    <cellStyle name="常规 10 4 2 2 3" xfId="501"/>
    <cellStyle name="常规 10 8 3" xfId="502"/>
    <cellStyle name="常规 11 6 2 2" xfId="503"/>
    <cellStyle name="常规 10 4 2 3" xfId="504"/>
    <cellStyle name="常规 10 9" xfId="505"/>
    <cellStyle name="常规 10 4 2 3 2" xfId="506"/>
    <cellStyle name="常规 10 9 2" xfId="507"/>
    <cellStyle name="常规 10 4 3" xfId="508"/>
    <cellStyle name="常规 10 4 3 2" xfId="509"/>
    <cellStyle name="常规 10_9益阳" xfId="510"/>
    <cellStyle name="常规 4 8 2 2" xfId="511"/>
    <cellStyle name="常规 11 2 4 4" xfId="512"/>
    <cellStyle name="常规 10 4 3 2 2" xfId="513"/>
    <cellStyle name="常规 10 4 3 3" xfId="514"/>
    <cellStyle name="常规 10 4 3 4" xfId="515"/>
    <cellStyle name="常规 10 4 4" xfId="516"/>
    <cellStyle name="常规 10 4 4 2" xfId="517"/>
    <cellStyle name="常规 11 3 4 4" xfId="518"/>
    <cellStyle name="常规 10 4 4 2 2" xfId="519"/>
    <cellStyle name="常规 10 4 4 2 2 2" xfId="520"/>
    <cellStyle name="常规 10 4 4 3" xfId="521"/>
    <cellStyle name="常规 10 4 5" xfId="522"/>
    <cellStyle name="常规 10 4 5 2" xfId="523"/>
    <cellStyle name="常规 8 3 2 3" xfId="524"/>
    <cellStyle name="常规 11 4 4 4" xfId="525"/>
    <cellStyle name="常规 10 4 5 2 2" xfId="526"/>
    <cellStyle name="常规 2 13" xfId="527"/>
    <cellStyle name="常规 8 3 2 3 2" xfId="528"/>
    <cellStyle name="常规 10 4 6" xfId="529"/>
    <cellStyle name="常规 10 4 6 2" xfId="530"/>
    <cellStyle name="常规 8 3 3 3" xfId="531"/>
    <cellStyle name="常规 10 4 7" xfId="532"/>
    <cellStyle name="常规 10 5 2 2" xfId="533"/>
    <cellStyle name="常规 10 5 2 2 2" xfId="534"/>
    <cellStyle name="常规 11 2 5 2" xfId="535"/>
    <cellStyle name="常规 10 5 2 3" xfId="536"/>
    <cellStyle name="常规 10 5 3" xfId="537"/>
    <cellStyle name="常规 10 5 3 2" xfId="538"/>
    <cellStyle name="常规 10 5 4" xfId="539"/>
    <cellStyle name="常规 11 2 2 2 2" xfId="540"/>
    <cellStyle name="常规 10 6 3" xfId="541"/>
    <cellStyle name="常规 11 2 2 2 2 2" xfId="542"/>
    <cellStyle name="常规 10 6 3 2" xfId="543"/>
    <cellStyle name="常规 11 2 2 2 3" xfId="544"/>
    <cellStyle name="常规 12 3 3 2" xfId="545"/>
    <cellStyle name="常规 10 6 4" xfId="546"/>
    <cellStyle name="常规 10 7 2" xfId="547"/>
    <cellStyle name="常规 3 5 2 2 2" xfId="548"/>
    <cellStyle name="常规 10 7 2 2 2" xfId="549"/>
    <cellStyle name="常规 11 2 2 3 2" xfId="550"/>
    <cellStyle name="常规 10 7 3" xfId="551"/>
    <cellStyle name="常规 10 7 3 2" xfId="552"/>
    <cellStyle name="常规 10 7 4" xfId="553"/>
    <cellStyle name="常规 10 8 2 2 2" xfId="554"/>
    <cellStyle name="常规 11 6 2 3" xfId="555"/>
    <cellStyle name="常规 10 8 4" xfId="556"/>
    <cellStyle name="常规 11 6 3 2" xfId="557"/>
    <cellStyle name="常规 11 2 3 2 2 2" xfId="558"/>
    <cellStyle name="常规 10 9 3" xfId="559"/>
    <cellStyle name="常规 10 9 3 2" xfId="560"/>
    <cellStyle name="常规 10 9 4" xfId="561"/>
    <cellStyle name="常规 11 2 2 2" xfId="562"/>
    <cellStyle name="常规 11 2 2 3" xfId="563"/>
    <cellStyle name="常规 11 4 3 2 2 2" xfId="564"/>
    <cellStyle name="常规 11 2 3" xfId="565"/>
    <cellStyle name="常规 11 2 3 2" xfId="566"/>
    <cellStyle name="常规 11 6 3" xfId="567"/>
    <cellStyle name="常规 11 2 3 2 2" xfId="568"/>
    <cellStyle name="常规 11 6 4" xfId="569"/>
    <cellStyle name="常规 11 2 3 2 3" xfId="570"/>
    <cellStyle name="常规 12 4 3 2" xfId="571"/>
    <cellStyle name="常规 11 7 3" xfId="572"/>
    <cellStyle name="常规 11 2 3 3 2" xfId="573"/>
    <cellStyle name="常规 11 7 2" xfId="574"/>
    <cellStyle name="常规 11 2 3 4" xfId="575"/>
    <cellStyle name="常规 11 2 4" xfId="576"/>
    <cellStyle name="常规 11 2 4 2" xfId="577"/>
    <cellStyle name="常规 11 2 4 2 3" xfId="578"/>
    <cellStyle name="常规 12 5 3 2" xfId="579"/>
    <cellStyle name="常规 11 2 4 3 2" xfId="580"/>
    <cellStyle name="常规 11 2 6" xfId="581"/>
    <cellStyle name="常规 11 2 7" xfId="582"/>
    <cellStyle name="常规 11 3 2" xfId="583"/>
    <cellStyle name="常规 11 3 2 2" xfId="584"/>
    <cellStyle name="常规 18" xfId="585"/>
    <cellStyle name="常规 23" xfId="586"/>
    <cellStyle name="常规 11 3 2 2 2" xfId="587"/>
    <cellStyle name="常规 18 2" xfId="588"/>
    <cellStyle name="常规 23 2" xfId="589"/>
    <cellStyle name="常规 11 3 2 2 2 2" xfId="590"/>
    <cellStyle name="常规 18 2 2" xfId="591"/>
    <cellStyle name="常规 23 2 2" xfId="592"/>
    <cellStyle name="常规 11 3 2 2 3" xfId="593"/>
    <cellStyle name="常规 13 3 3 2" xfId="594"/>
    <cellStyle name="常规 18 3" xfId="595"/>
    <cellStyle name="常规 23 3" xfId="596"/>
    <cellStyle name="常规 11 3 2 3" xfId="597"/>
    <cellStyle name="常规 19" xfId="598"/>
    <cellStyle name="常规 24" xfId="599"/>
    <cellStyle name="常规 11 3 2 3 2" xfId="600"/>
    <cellStyle name="常规 19 2" xfId="601"/>
    <cellStyle name="常规 24 2" xfId="602"/>
    <cellStyle name="常规 11 3 3" xfId="603"/>
    <cellStyle name="常规 11 3 3 2" xfId="604"/>
    <cellStyle name="常规 11 3 3 2 2" xfId="605"/>
    <cellStyle name="常规 11 3 3 2 3" xfId="606"/>
    <cellStyle name="常规 13 4 3 2" xfId="607"/>
    <cellStyle name="常规 11 3 3 3" xfId="608"/>
    <cellStyle name="常规 11 3 3 3 2" xfId="609"/>
    <cellStyle name="常规 11 3 3 4" xfId="610"/>
    <cellStyle name="常规 11 3 4" xfId="611"/>
    <cellStyle name="常规 11 3 4 2" xfId="612"/>
    <cellStyle name="常规 11 3 4 2 2" xfId="613"/>
    <cellStyle name="常规 11 3 4 2 2 2" xfId="614"/>
    <cellStyle name="好_附件2 益阳市市级国有资本经营预算表(定稿)" xfId="615"/>
    <cellStyle name="常规 11 3 4 3 2" xfId="616"/>
    <cellStyle name="常规 11 4 2 2 2" xfId="617"/>
    <cellStyle name="常规 11 4 2 2 2 2" xfId="618"/>
    <cellStyle name="常规 11 4 2 2 3" xfId="619"/>
    <cellStyle name="常规 11 4 2 3" xfId="620"/>
    <cellStyle name="常规 11 4 3 2 2" xfId="621"/>
    <cellStyle name="常规 11 4 3 2 3" xfId="622"/>
    <cellStyle name="常规 11 4 3 3" xfId="623"/>
    <cellStyle name="常规 11 4 3 3 2" xfId="624"/>
    <cellStyle name="常规 11 4 3 4" xfId="625"/>
    <cellStyle name="常规 11 4 4 2" xfId="626"/>
    <cellStyle name="常规 11 4 4 2 2" xfId="627"/>
    <cellStyle name="常规 11 4 4 2 2 2" xfId="628"/>
    <cellStyle name="常规 11 4 4 2 3" xfId="629"/>
    <cellStyle name="常规 11 4 4 3" xfId="630"/>
    <cellStyle name="常规 11 4 4 3 2" xfId="631"/>
    <cellStyle name="常规 11 5 2 2" xfId="632"/>
    <cellStyle name="常规 11 5 2 2 2" xfId="633"/>
    <cellStyle name="常规 11 5 3" xfId="634"/>
    <cellStyle name="常规 11 5 3 2" xfId="635"/>
    <cellStyle name="常规 11 5 4" xfId="636"/>
    <cellStyle name="常规 11 7 2 2 2" xfId="637"/>
    <cellStyle name="好 2" xfId="638"/>
    <cellStyle name="常规 11 7 2 3" xfId="639"/>
    <cellStyle name="常规 11 7 4" xfId="640"/>
    <cellStyle name="常规 11 8" xfId="641"/>
    <cellStyle name="常规 11 8 2" xfId="642"/>
    <cellStyle name="常规 11 8 2 2" xfId="643"/>
    <cellStyle name="常规 11 8 2 2 2" xfId="644"/>
    <cellStyle name="常规 11 8 2 3" xfId="645"/>
    <cellStyle name="常规 11 8 3" xfId="646"/>
    <cellStyle name="常规 11 8 3 2" xfId="647"/>
    <cellStyle name="常规 11 8 4" xfId="648"/>
    <cellStyle name="常规 11 9" xfId="649"/>
    <cellStyle name="常规 11 9 2" xfId="650"/>
    <cellStyle name="常规 11 9 2 2" xfId="651"/>
    <cellStyle name="常规 11 9 2 2 2" xfId="652"/>
    <cellStyle name="常规 11 9 2 3" xfId="653"/>
    <cellStyle name="常规 11 9 3" xfId="654"/>
    <cellStyle name="常规 11 9 3 2" xfId="655"/>
    <cellStyle name="输入 4" xfId="656"/>
    <cellStyle name="常规 11 9 4" xfId="657"/>
    <cellStyle name="常规 11_长沙" xfId="658"/>
    <cellStyle name="常规 12" xfId="659"/>
    <cellStyle name="常规 12 10" xfId="660"/>
    <cellStyle name="常规 12 10 2" xfId="661"/>
    <cellStyle name="常规 12 10 2 2" xfId="662"/>
    <cellStyle name="常规 12 10 3" xfId="663"/>
    <cellStyle name="注释 3 2" xfId="664"/>
    <cellStyle name="常规 12 11" xfId="665"/>
    <cellStyle name="常规 13 5 2 2" xfId="666"/>
    <cellStyle name="检查单元格 2 2" xfId="667"/>
    <cellStyle name="常规 12 11 2" xfId="668"/>
    <cellStyle name="常规 13 5 2 2 2" xfId="669"/>
    <cellStyle name="常规 16" xfId="670"/>
    <cellStyle name="常规 21" xfId="671"/>
    <cellStyle name="常规 12 12" xfId="672"/>
    <cellStyle name="常规 13 5 2 3" xfId="673"/>
    <cellStyle name="常规 12 2" xfId="674"/>
    <cellStyle name="常规 12 2 2" xfId="675"/>
    <cellStyle name="常规 4 12" xfId="676"/>
    <cellStyle name="常规 12 2 2 2" xfId="677"/>
    <cellStyle name="常规 12 2 2 2 2" xfId="678"/>
    <cellStyle name="常规 12 2 2 2 2 2" xfId="679"/>
    <cellStyle name="常规 12 2 2 2 3" xfId="680"/>
    <cellStyle name="常规 12 2 2 3" xfId="681"/>
    <cellStyle name="常规 12 2 2 3 2" xfId="682"/>
    <cellStyle name="常规 12 2 2 4" xfId="683"/>
    <cellStyle name="常规 12 2 3" xfId="684"/>
    <cellStyle name="常规 12 2 3 2" xfId="685"/>
    <cellStyle name="常规 12 2 3 2 2" xfId="686"/>
    <cellStyle name="常规 12 2 3 2 2 2" xfId="687"/>
    <cellStyle name="常规 12 2 3 2 3" xfId="688"/>
    <cellStyle name="常规 12 2 3 3" xfId="689"/>
    <cellStyle name="常规 12 2 3 3 2" xfId="690"/>
    <cellStyle name="常规 12 2 3 4" xfId="691"/>
    <cellStyle name="常规 12 2 4" xfId="692"/>
    <cellStyle name="常规 12 2 4 2" xfId="693"/>
    <cellStyle name="常规 12 2 4 2 2" xfId="694"/>
    <cellStyle name="常规 12 2 4 2 2 2" xfId="695"/>
    <cellStyle name="常规 12 2 4 2 3" xfId="696"/>
    <cellStyle name="常规 12 2 4 3" xfId="697"/>
    <cellStyle name="常规 12 2 4 3 2" xfId="698"/>
    <cellStyle name="常规 12 2 4 4" xfId="699"/>
    <cellStyle name="常规 12 2 5" xfId="700"/>
    <cellStyle name="常规 12 2 5 2" xfId="701"/>
    <cellStyle name="常规 12 2 5 2 2" xfId="702"/>
    <cellStyle name="常规 2 5 3" xfId="703"/>
    <cellStyle name="常规 12 2 5 3" xfId="704"/>
    <cellStyle name="常规 12 2 6" xfId="705"/>
    <cellStyle name="常规 12 2 6 2" xfId="706"/>
    <cellStyle name="常规 12 2 7" xfId="707"/>
    <cellStyle name="常规 12 3" xfId="708"/>
    <cellStyle name="常规 12 3 2" xfId="709"/>
    <cellStyle name="常规 12 3 2 2" xfId="710"/>
    <cellStyle name="常规 12 3 2 2 2 2" xfId="711"/>
    <cellStyle name="常规 39 2" xfId="712"/>
    <cellStyle name="常规 44 2" xfId="713"/>
    <cellStyle name="常规 12 3 2 2 3" xfId="714"/>
    <cellStyle name="常规 45" xfId="715"/>
    <cellStyle name="常规 50" xfId="716"/>
    <cellStyle name="常规 12 3 2 3" xfId="717"/>
    <cellStyle name="常规 12 3 2 3 2" xfId="718"/>
    <cellStyle name="常规 12 3 2 4" xfId="719"/>
    <cellStyle name="常规 12 3 3" xfId="720"/>
    <cellStyle name="常规 12 3 3 2 2" xfId="721"/>
    <cellStyle name="常规 12 3 3 2 2 2" xfId="722"/>
    <cellStyle name="常规 12 3 3 2 3" xfId="723"/>
    <cellStyle name="常规 12 3 3 3" xfId="724"/>
    <cellStyle name="常规 12 3 3 3 2" xfId="725"/>
    <cellStyle name="常规 12 3 3 4" xfId="726"/>
    <cellStyle name="常规 12 3 4" xfId="727"/>
    <cellStyle name="常规 8 8 2 2 2" xfId="728"/>
    <cellStyle name="常规 12 3 4 2" xfId="729"/>
    <cellStyle name="常规 12 3 4 2 2" xfId="730"/>
    <cellStyle name="常规 12 3 4 2 2 2" xfId="731"/>
    <cellStyle name="常规 12 3 4 3" xfId="732"/>
    <cellStyle name="常规 12 3 4 3 2" xfId="733"/>
    <cellStyle name="常规 12 3 4 4" xfId="734"/>
    <cellStyle name="常规 12 3 5 2" xfId="735"/>
    <cellStyle name="解释性文本 2" xfId="736"/>
    <cellStyle name="常规 12 3 5 2 2" xfId="737"/>
    <cellStyle name="解释性文本 2 2" xfId="738"/>
    <cellStyle name="常规 12 3 5 3" xfId="739"/>
    <cellStyle name="解释性文本 3" xfId="740"/>
    <cellStyle name="常规 12 3 6" xfId="741"/>
    <cellStyle name="常规 12 3 6 2" xfId="742"/>
    <cellStyle name="常规 12 3 7" xfId="743"/>
    <cellStyle name="常规 12 4" xfId="744"/>
    <cellStyle name="常规 12 4 2" xfId="745"/>
    <cellStyle name="常规 12 4 2 2" xfId="746"/>
    <cellStyle name="常规 12 4 2 2 2" xfId="747"/>
    <cellStyle name="常规 12 4 2 2 2 2" xfId="748"/>
    <cellStyle name="常规 12 4 2 2 3" xfId="749"/>
    <cellStyle name="常规 12 4 2 3" xfId="750"/>
    <cellStyle name="常规 12 4 2 3 2" xfId="751"/>
    <cellStyle name="常规 12 4 2 4" xfId="752"/>
    <cellStyle name="常规 12 4 3" xfId="753"/>
    <cellStyle name="常规 12 4 3 2 2" xfId="754"/>
    <cellStyle name="常规 12 4 3 2 3" xfId="755"/>
    <cellStyle name="常规 12 4 3 3" xfId="756"/>
    <cellStyle name="常规 12 4 3 3 2" xfId="757"/>
    <cellStyle name="常规 12 4 3 4" xfId="758"/>
    <cellStyle name="常规 12 4 4" xfId="759"/>
    <cellStyle name="常规 12 4 4 2" xfId="760"/>
    <cellStyle name="常规 12 4 4 2 2" xfId="761"/>
    <cellStyle name="常规 12 4 4 2 2 2" xfId="762"/>
    <cellStyle name="常规 12 4 4 2 3" xfId="763"/>
    <cellStyle name="常规 12 4 4 3" xfId="764"/>
    <cellStyle name="常规 12 4 4 3 2" xfId="765"/>
    <cellStyle name="常规 12 4 4 4" xfId="766"/>
    <cellStyle name="常规 12 4 5" xfId="767"/>
    <cellStyle name="常规 4 4 2 2 2 2" xfId="768"/>
    <cellStyle name="常规 6 4 2 2 2" xfId="769"/>
    <cellStyle name="常规 12 4 5 2" xfId="770"/>
    <cellStyle name="常规 12 4 5 2 2" xfId="771"/>
    <cellStyle name="常规 12 4 5 3" xfId="772"/>
    <cellStyle name="常规 12 4 6" xfId="773"/>
    <cellStyle name="常规 12 4 7" xfId="774"/>
    <cellStyle name="常规 12 5" xfId="775"/>
    <cellStyle name="常规 12 5 2" xfId="776"/>
    <cellStyle name="常规 12 5 2 2" xfId="777"/>
    <cellStyle name="常规 12 5 2 2 2" xfId="778"/>
    <cellStyle name="常规 12 7 4" xfId="779"/>
    <cellStyle name="常规 12 5 2 3" xfId="780"/>
    <cellStyle name="常规 12 5 3" xfId="781"/>
    <cellStyle name="常规 12 5 4" xfId="782"/>
    <cellStyle name="常规 12 6" xfId="783"/>
    <cellStyle name="常规 12 6 2" xfId="784"/>
    <cellStyle name="常规 12 6 2 2" xfId="785"/>
    <cellStyle name="常规 12 6 2 2 2" xfId="786"/>
    <cellStyle name="常规 12 6 2 3" xfId="787"/>
    <cellStyle name="常规 12 6 3" xfId="788"/>
    <cellStyle name="常规 12 6 3 2" xfId="789"/>
    <cellStyle name="常规 12 6 4" xfId="790"/>
    <cellStyle name="常规 12 7" xfId="791"/>
    <cellStyle name="常规 12 7 2" xfId="792"/>
    <cellStyle name="常规 12 7 2 2" xfId="793"/>
    <cellStyle name="常规 12 7 2 2 2" xfId="794"/>
    <cellStyle name="常规 12 7 2 3" xfId="795"/>
    <cellStyle name="常规 12 7 3" xfId="796"/>
    <cellStyle name="常规 12 7 3 2" xfId="797"/>
    <cellStyle name="常规 12 8" xfId="798"/>
    <cellStyle name="常规 12 8 2" xfId="799"/>
    <cellStyle name="常规 12 8 2 2" xfId="800"/>
    <cellStyle name="常规 12 8 2 2 2" xfId="801"/>
    <cellStyle name="常规 12 8 2 3" xfId="802"/>
    <cellStyle name="常规 12 8 3" xfId="803"/>
    <cellStyle name="好_2015年市本级全口径预算草案 - 副本 2" xfId="804"/>
    <cellStyle name="常规 12 8 3 2" xfId="805"/>
    <cellStyle name="好_2015年市本级全口径预算草案 - 副本 2 2" xfId="806"/>
    <cellStyle name="常规 12 8 4" xfId="807"/>
    <cellStyle name="好_2015年市本级全口径预算草案 - 副本 3" xfId="808"/>
    <cellStyle name="常规 12 9" xfId="809"/>
    <cellStyle name="常规 12 9 2" xfId="810"/>
    <cellStyle name="常规 12 9 2 2" xfId="811"/>
    <cellStyle name="常规 12 9 2 3" xfId="812"/>
    <cellStyle name="常规 12 9 3" xfId="813"/>
    <cellStyle name="常规 12 9 3 2" xfId="814"/>
    <cellStyle name="常规 12 9 4" xfId="815"/>
    <cellStyle name="常规 12_长沙" xfId="816"/>
    <cellStyle name="常规 13" xfId="817"/>
    <cellStyle name="常规 13 2" xfId="818"/>
    <cellStyle name="常规 13 2 2" xfId="819"/>
    <cellStyle name="常规 13 2 2 2" xfId="820"/>
    <cellStyle name="常规 13 2 2 2 2" xfId="821"/>
    <cellStyle name="常规 8 4 4" xfId="822"/>
    <cellStyle name="常规 13 2 2 3" xfId="823"/>
    <cellStyle name="常规 13 2 3" xfId="824"/>
    <cellStyle name="常规 13 2 3 2" xfId="825"/>
    <cellStyle name="常规 13 2 4" xfId="826"/>
    <cellStyle name="常规 13 3" xfId="827"/>
    <cellStyle name="常规 13 3 2" xfId="828"/>
    <cellStyle name="常规 13 3 2 2" xfId="829"/>
    <cellStyle name="常规 17 3" xfId="830"/>
    <cellStyle name="常规 22 3" xfId="831"/>
    <cellStyle name="常规 13 3 2 2 2" xfId="832"/>
    <cellStyle name="常规 17 3 2" xfId="833"/>
    <cellStyle name="常规 22 3 2" xfId="834"/>
    <cellStyle name="常规 13 3 2 3" xfId="835"/>
    <cellStyle name="常规 17 4" xfId="836"/>
    <cellStyle name="常规 22 4" xfId="837"/>
    <cellStyle name="常规 13 3 3" xfId="838"/>
    <cellStyle name="常规 13 3 4" xfId="839"/>
    <cellStyle name="常规 13 4" xfId="840"/>
    <cellStyle name="常规 13 4 2" xfId="841"/>
    <cellStyle name="常规 13 4 2 2" xfId="842"/>
    <cellStyle name="常规 13 4 2 2 2" xfId="843"/>
    <cellStyle name="常规 13 4 2 3" xfId="844"/>
    <cellStyle name="常规 13 4 3" xfId="845"/>
    <cellStyle name="常规 13 4 4" xfId="846"/>
    <cellStyle name="常规 13 5 2" xfId="847"/>
    <cellStyle name="检查单元格 2" xfId="848"/>
    <cellStyle name="常规 13 5 3" xfId="849"/>
    <cellStyle name="检查单元格 3" xfId="850"/>
    <cellStyle name="常规 13 5 4" xfId="851"/>
    <cellStyle name="检查单元格 4" xfId="852"/>
    <cellStyle name="常规 13 6 2 2" xfId="853"/>
    <cellStyle name="常规 13 6 2 2 2" xfId="854"/>
    <cellStyle name="常规 13 6 2 3" xfId="855"/>
    <cellStyle name="常规 13 6 3" xfId="856"/>
    <cellStyle name="常规 13 6 3 2" xfId="857"/>
    <cellStyle name="常规 13 7 2" xfId="858"/>
    <cellStyle name="常规 13 7 2 2" xfId="859"/>
    <cellStyle name="常规 13 7 3" xfId="860"/>
    <cellStyle name="常规 13 8" xfId="861"/>
    <cellStyle name="常规 13 8 2" xfId="862"/>
    <cellStyle name="常规 13 9" xfId="863"/>
    <cellStyle name="常规 13_长沙" xfId="864"/>
    <cellStyle name="常规 14" xfId="865"/>
    <cellStyle name="常规 7 6 2 2" xfId="866"/>
    <cellStyle name="常规 14 2" xfId="867"/>
    <cellStyle name="常规 7 6 2 2 2" xfId="868"/>
    <cellStyle name="常规 14 2 2" xfId="869"/>
    <cellStyle name="常规 14 2 2 2" xfId="870"/>
    <cellStyle name="常规 14 2 3" xfId="871"/>
    <cellStyle name="常规 14 3" xfId="872"/>
    <cellStyle name="常规 14 3 2" xfId="873"/>
    <cellStyle name="常规 14 4" xfId="874"/>
    <cellStyle name="常规 15 2 2" xfId="875"/>
    <cellStyle name="常规 20 2 2" xfId="876"/>
    <cellStyle name="常规 15 2 2 2" xfId="877"/>
    <cellStyle name="常规 20 2 2 2" xfId="878"/>
    <cellStyle name="常规 15 2 3" xfId="879"/>
    <cellStyle name="常规 20 2 3" xfId="880"/>
    <cellStyle name="常规 15 3 2" xfId="881"/>
    <cellStyle name="常规 20 3 2" xfId="882"/>
    <cellStyle name="常规 15 4" xfId="883"/>
    <cellStyle name="常规 20 4" xfId="884"/>
    <cellStyle name="常规 16 2" xfId="885"/>
    <cellStyle name="常规 21 2" xfId="886"/>
    <cellStyle name="常规 16 2 2" xfId="887"/>
    <cellStyle name="常规 21 2 2" xfId="888"/>
    <cellStyle name="常规 16 2 2 2" xfId="889"/>
    <cellStyle name="常规 2 7" xfId="890"/>
    <cellStyle name="常规 21 2 2 2" xfId="891"/>
    <cellStyle name="常规 16 2 2 2 2" xfId="892"/>
    <cellStyle name="常规 2 7 2" xfId="893"/>
    <cellStyle name="常规 16 2 2 3" xfId="894"/>
    <cellStyle name="常规 2 8" xfId="895"/>
    <cellStyle name="输入 2" xfId="896"/>
    <cellStyle name="常规 16 2 3" xfId="897"/>
    <cellStyle name="常规 21 2 3" xfId="898"/>
    <cellStyle name="常规 16 2 3 2" xfId="899"/>
    <cellStyle name="常规 3 7" xfId="900"/>
    <cellStyle name="常规 16 2 4" xfId="901"/>
    <cellStyle name="常规 16 3" xfId="902"/>
    <cellStyle name="常规 21 3" xfId="903"/>
    <cellStyle name="常规 16 3 2" xfId="904"/>
    <cellStyle name="常规 21 3 2" xfId="905"/>
    <cellStyle name="常规 16 3 2 2" xfId="906"/>
    <cellStyle name="常规 21 3 2 2" xfId="907"/>
    <cellStyle name="常规 16 3 2 2 2" xfId="908"/>
    <cellStyle name="常规 16 3 2 3" xfId="909"/>
    <cellStyle name="常规 16 3 3" xfId="910"/>
    <cellStyle name="常规 2 9 2 2 2" xfId="911"/>
    <cellStyle name="常规 21 3 3" xfId="912"/>
    <cellStyle name="常规 16 3 3 2" xfId="913"/>
    <cellStyle name="常规 16 3 4" xfId="914"/>
    <cellStyle name="常规 16 4" xfId="915"/>
    <cellStyle name="常规 21 4" xfId="916"/>
    <cellStyle name="常规 16 4 2" xfId="917"/>
    <cellStyle name="常规 21 4 2" xfId="918"/>
    <cellStyle name="常规 16 4 2 2" xfId="919"/>
    <cellStyle name="常规 16 4 2 2 2" xfId="920"/>
    <cellStyle name="常规 16 4 2 3" xfId="921"/>
    <cellStyle name="常规 16 4 3" xfId="922"/>
    <cellStyle name="常规 16 4 3 2" xfId="923"/>
    <cellStyle name="常规 16 4 4" xfId="924"/>
    <cellStyle name="常规 16 5" xfId="925"/>
    <cellStyle name="常规 21 5" xfId="926"/>
    <cellStyle name="适中 3 2" xfId="927"/>
    <cellStyle name="常规 16 5 2" xfId="928"/>
    <cellStyle name="常规 16 5 2 2" xfId="929"/>
    <cellStyle name="常规 16 5 2 3" xfId="930"/>
    <cellStyle name="常规 16 5 3" xfId="931"/>
    <cellStyle name="常规 16 5 3 2" xfId="932"/>
    <cellStyle name="常规 16 5 4" xfId="933"/>
    <cellStyle name="常规 16 6" xfId="934"/>
    <cellStyle name="常规 16 6 2" xfId="935"/>
    <cellStyle name="常规 16 6 2 2" xfId="936"/>
    <cellStyle name="常规 16 6 2 2 2" xfId="937"/>
    <cellStyle name="常规 16 6 2 3" xfId="938"/>
    <cellStyle name="常规 16 6 3" xfId="939"/>
    <cellStyle name="常规 16 6 3 2" xfId="940"/>
    <cellStyle name="常规 16 6 4" xfId="941"/>
    <cellStyle name="常规 16 7" xfId="942"/>
    <cellStyle name="常规 16 7 2" xfId="943"/>
    <cellStyle name="常规 16 7 2 2" xfId="944"/>
    <cellStyle name="常规 16 7 3" xfId="945"/>
    <cellStyle name="常规 16 8" xfId="946"/>
    <cellStyle name="常规 7 3 5 2 2" xfId="947"/>
    <cellStyle name="常规 16 8 2" xfId="948"/>
    <cellStyle name="常规 16 9" xfId="949"/>
    <cellStyle name="常规 17" xfId="950"/>
    <cellStyle name="常规 22" xfId="951"/>
    <cellStyle name="注释 4 2" xfId="952"/>
    <cellStyle name="常规 17 2" xfId="953"/>
    <cellStyle name="常规 22 2" xfId="954"/>
    <cellStyle name="常规 17 2 2" xfId="955"/>
    <cellStyle name="常规 22 2 2" xfId="956"/>
    <cellStyle name="常规 17 2 2 2" xfId="957"/>
    <cellStyle name="常规 22 2 2 2" xfId="958"/>
    <cellStyle name="常规 17 2 3" xfId="959"/>
    <cellStyle name="常规 22 2 3" xfId="960"/>
    <cellStyle name="常规 18 2 2 2" xfId="961"/>
    <cellStyle name="常规 23 2 2 2" xfId="962"/>
    <cellStyle name="常规 18 2 3" xfId="963"/>
    <cellStyle name="常规 23 2 3" xfId="964"/>
    <cellStyle name="常规 18 3 2" xfId="965"/>
    <cellStyle name="常规 23 3 2" xfId="966"/>
    <cellStyle name="常规 18 4" xfId="967"/>
    <cellStyle name="常规 23 4" xfId="968"/>
    <cellStyle name="常规 19 2 2" xfId="969"/>
    <cellStyle name="常规 19 3" xfId="970"/>
    <cellStyle name="常规 2" xfId="971"/>
    <cellStyle name="常规 2 10" xfId="972"/>
    <cellStyle name="强调文字颜色 3 3" xfId="973"/>
    <cellStyle name="常规 2 10 2" xfId="974"/>
    <cellStyle name="强调文字颜色 3 3 2" xfId="975"/>
    <cellStyle name="常规 2 10 2 2" xfId="976"/>
    <cellStyle name="常规 2 10 2 2 2" xfId="977"/>
    <cellStyle name="常规 2 10 2 3" xfId="978"/>
    <cellStyle name="常规 2 10 3" xfId="979"/>
    <cellStyle name="常规 2 10 3 2" xfId="980"/>
    <cellStyle name="常规 2 10 4" xfId="981"/>
    <cellStyle name="常规 2 11" xfId="982"/>
    <cellStyle name="强调文字颜色 3 4" xfId="983"/>
    <cellStyle name="常规 2 11 2" xfId="984"/>
    <cellStyle name="常规 3 2 2 3" xfId="985"/>
    <cellStyle name="常规 2 11 2 2" xfId="986"/>
    <cellStyle name="常规 3 2 2 3 2" xfId="987"/>
    <cellStyle name="常规 2 11 2 2 2" xfId="988"/>
    <cellStyle name="常规 2 11 2 3" xfId="989"/>
    <cellStyle name="常规 2 11 3" xfId="990"/>
    <cellStyle name="常规 3 2 2 4" xfId="991"/>
    <cellStyle name="常规 2 11 3 2" xfId="992"/>
    <cellStyle name="好 4" xfId="993"/>
    <cellStyle name="常规 2 11 4" xfId="994"/>
    <cellStyle name="常规 2 12" xfId="995"/>
    <cellStyle name="常规 2 12 2" xfId="996"/>
    <cellStyle name="常规 3 2 3 3" xfId="997"/>
    <cellStyle name="常规 2 12 2 2" xfId="998"/>
    <cellStyle name="常规 3 2 3 3 2" xfId="999"/>
    <cellStyle name="常规 2 12 2 2 2" xfId="1000"/>
    <cellStyle name="常规 6_9益阳" xfId="1001"/>
    <cellStyle name="常规 2 12 2 3" xfId="1002"/>
    <cellStyle name="千位分隔 2 2" xfId="1003"/>
    <cellStyle name="常规 2 12 3" xfId="1004"/>
    <cellStyle name="常规 3 2 3 4" xfId="1005"/>
    <cellStyle name="常规 2 12 3 2" xfId="1006"/>
    <cellStyle name="常规 2 12 4" xfId="1007"/>
    <cellStyle name="常规 2 13 2" xfId="1008"/>
    <cellStyle name="常规 3 2 4 3" xfId="1009"/>
    <cellStyle name="常规 2 13 2 2" xfId="1010"/>
    <cellStyle name="常规 3 2 4 3 2" xfId="1011"/>
    <cellStyle name="常规 2 13 2 2 2" xfId="1012"/>
    <cellStyle name="常规 2 13 2 3" xfId="1013"/>
    <cellStyle name="常规 2 13 3" xfId="1014"/>
    <cellStyle name="常规 3 2 4 4" xfId="1015"/>
    <cellStyle name="常规 2 13 3 2" xfId="1016"/>
    <cellStyle name="常规 2 13 4" xfId="1017"/>
    <cellStyle name="常规 2 14" xfId="1018"/>
    <cellStyle name="常规 8_长沙" xfId="1019"/>
    <cellStyle name="常规 2 14 2" xfId="1020"/>
    <cellStyle name="常规 3 2 5 3" xfId="1021"/>
    <cellStyle name="常规 2 14 2 2" xfId="1022"/>
    <cellStyle name="常规 2 14 2 2 2" xfId="1023"/>
    <cellStyle name="常规 2 14 2 3" xfId="1024"/>
    <cellStyle name="常规 2 14 3" xfId="1025"/>
    <cellStyle name="常规 2 14 3 2" xfId="1026"/>
    <cellStyle name="常规 7 2 2 2 3" xfId="1027"/>
    <cellStyle name="常规 2 14 4" xfId="1028"/>
    <cellStyle name="常规 2 15" xfId="1029"/>
    <cellStyle name="常规 2 20" xfId="1030"/>
    <cellStyle name="常规 3 2 4_12娄底" xfId="1031"/>
    <cellStyle name="常规 2 15 2" xfId="1032"/>
    <cellStyle name="常规 3 2 6 3" xfId="1033"/>
    <cellStyle name="好_大通湖 3" xfId="1034"/>
    <cellStyle name="常规 2 15 2 2" xfId="1035"/>
    <cellStyle name="常规 2 15 3" xfId="1036"/>
    <cellStyle name="常规 3 3 5 2 2" xfId="1037"/>
    <cellStyle name="常规 2 16" xfId="1038"/>
    <cellStyle name="常规 2 16 2" xfId="1039"/>
    <cellStyle name="常规 2 16 2 2" xfId="1040"/>
    <cellStyle name="常规 2 16 3" xfId="1041"/>
    <cellStyle name="常规 2 17" xfId="1042"/>
    <cellStyle name="常规 7 3 2 2" xfId="1043"/>
    <cellStyle name="常规 2 17 2" xfId="1044"/>
    <cellStyle name="常规 7 3 2 2 2" xfId="1045"/>
    <cellStyle name="常规 2 17 2 2" xfId="1046"/>
    <cellStyle name="常规 7 3 2 2 2 2" xfId="1047"/>
    <cellStyle name="常规 2 17 3" xfId="1048"/>
    <cellStyle name="常规 7 3 2 2 3" xfId="1049"/>
    <cellStyle name="常规 2 18 2" xfId="1050"/>
    <cellStyle name="常规 7 3 2 3 2" xfId="1051"/>
    <cellStyle name="常规 2 19" xfId="1052"/>
    <cellStyle name="常规 7 3 2 4" xfId="1053"/>
    <cellStyle name="常规 2 2" xfId="1054"/>
    <cellStyle name="常规 2 2 2" xfId="1055"/>
    <cellStyle name="常规 2 2 2 2" xfId="1056"/>
    <cellStyle name="常规 2 2 2 2 2" xfId="1057"/>
    <cellStyle name="常规 8 4 3 3" xfId="1058"/>
    <cellStyle name="常规 2 2 2 3" xfId="1059"/>
    <cellStyle name="常规 2 2 3" xfId="1060"/>
    <cellStyle name="常规 2 2 3 2" xfId="1061"/>
    <cellStyle name="常规 2 2 3 2 2" xfId="1062"/>
    <cellStyle name="常规 2 2 3 3" xfId="1063"/>
    <cellStyle name="常规 2 2 4" xfId="1064"/>
    <cellStyle name="常规 2 2 4 2" xfId="1065"/>
    <cellStyle name="常规 2 2 5" xfId="1066"/>
    <cellStyle name="常规 2 2 6" xfId="1067"/>
    <cellStyle name="常规 2 29" xfId="1068"/>
    <cellStyle name="常规 8 2 3" xfId="1069"/>
    <cellStyle name="常规 2 3" xfId="1070"/>
    <cellStyle name="常规 2 3 2" xfId="1071"/>
    <cellStyle name="常规 2 3 2 2 2" xfId="1072"/>
    <cellStyle name="常规 2 3 2 3" xfId="1073"/>
    <cellStyle name="常规 2 3 3" xfId="1074"/>
    <cellStyle name="常规 2 3 4" xfId="1075"/>
    <cellStyle name="常规 2 3_12娄底" xfId="1076"/>
    <cellStyle name="常规 2 4" xfId="1077"/>
    <cellStyle name="常规 2 4 2" xfId="1078"/>
    <cellStyle name="常规 2 4 2 2" xfId="1079"/>
    <cellStyle name="常规 2 4 2 2 2" xfId="1080"/>
    <cellStyle name="常规 2 4 2 3" xfId="1081"/>
    <cellStyle name="常规 2 4 3" xfId="1082"/>
    <cellStyle name="常规 2 4 3 2" xfId="1083"/>
    <cellStyle name="常规 2 4 4" xfId="1084"/>
    <cellStyle name="常规 2 5" xfId="1085"/>
    <cellStyle name="常规 2 5 2" xfId="1086"/>
    <cellStyle name="常规 2 5 2 2" xfId="1087"/>
    <cellStyle name="常规 2 5 2 2 2" xfId="1088"/>
    <cellStyle name="常规 2 5 2 3" xfId="1089"/>
    <cellStyle name="常规 2 5 3 2" xfId="1090"/>
    <cellStyle name="常规 2 5 4" xfId="1091"/>
    <cellStyle name="常规 2 6" xfId="1092"/>
    <cellStyle name="常规 2 6 2" xfId="1093"/>
    <cellStyle name="常规 2 6 2 2" xfId="1094"/>
    <cellStyle name="常规 2 6 2 2 2" xfId="1095"/>
    <cellStyle name="常规 2 6 2 3" xfId="1096"/>
    <cellStyle name="常规 3 2" xfId="1097"/>
    <cellStyle name="常规 2 6 3" xfId="1098"/>
    <cellStyle name="常规 2 6 3 2" xfId="1099"/>
    <cellStyle name="常规 2 6 4" xfId="1100"/>
    <cellStyle name="常规 2 7 2 2" xfId="1101"/>
    <cellStyle name="常规 2 7 2 2 2" xfId="1102"/>
    <cellStyle name="常规 2 7 2 3" xfId="1103"/>
    <cellStyle name="常规 2 7 3" xfId="1104"/>
    <cellStyle name="常规 2 7 3 2" xfId="1105"/>
    <cellStyle name="常规 2 7 4" xfId="1106"/>
    <cellStyle name="常规 2 8 2" xfId="1107"/>
    <cellStyle name="输入 2 2" xfId="1108"/>
    <cellStyle name="常规 2 8 2 2 2" xfId="1109"/>
    <cellStyle name="常规 7 4 5" xfId="1110"/>
    <cellStyle name="常规 2 8 2 3" xfId="1111"/>
    <cellStyle name="常规 2 8 3" xfId="1112"/>
    <cellStyle name="常规 2 8 3 2" xfId="1113"/>
    <cellStyle name="常规 2 8 4" xfId="1114"/>
    <cellStyle name="常规 3 4 3 2 2" xfId="1115"/>
    <cellStyle name="千位分隔[0] 2 2" xfId="1116"/>
    <cellStyle name="常规 2 9" xfId="1117"/>
    <cellStyle name="输入 3" xfId="1118"/>
    <cellStyle name="常规 2 9 2" xfId="1119"/>
    <cellStyle name="输入 3 2" xfId="1120"/>
    <cellStyle name="常规 2 9 2 2" xfId="1121"/>
    <cellStyle name="常规 2 9 2 3" xfId="1122"/>
    <cellStyle name="常规 2 9 3" xfId="1123"/>
    <cellStyle name="常规 2 9 3 2" xfId="1124"/>
    <cellStyle name="常规 2 9 4" xfId="1125"/>
    <cellStyle name="常规 3 4 3 3 2" xfId="1126"/>
    <cellStyle name="千位分隔[0] 3 2" xfId="1127"/>
    <cellStyle name="常规 2_10永州" xfId="1128"/>
    <cellStyle name="常规 22 3 2 2" xfId="1129"/>
    <cellStyle name="常规 22 3 3" xfId="1130"/>
    <cellStyle name="常规 22 4 2" xfId="1131"/>
    <cellStyle name="常规 22 5" xfId="1132"/>
    <cellStyle name="常规 23 3 2 2" xfId="1133"/>
    <cellStyle name="常规 23 3 3" xfId="1134"/>
    <cellStyle name="千位分隔[0] 3 2 2 2" xfId="1135"/>
    <cellStyle name="常规 23 4 2" xfId="1136"/>
    <cellStyle name="常规 23 5" xfId="1137"/>
    <cellStyle name="常规 25 2" xfId="1138"/>
    <cellStyle name="常规 30 2" xfId="1139"/>
    <cellStyle name="常规 26" xfId="1140"/>
    <cellStyle name="常规 31" xfId="1141"/>
    <cellStyle name="常规 27" xfId="1142"/>
    <cellStyle name="常规 32" xfId="1143"/>
    <cellStyle name="常规 27 2" xfId="1144"/>
    <cellStyle name="常规 32 2" xfId="1145"/>
    <cellStyle name="常规 28" xfId="1146"/>
    <cellStyle name="常规 33" xfId="1147"/>
    <cellStyle name="常规 28 2" xfId="1148"/>
    <cellStyle name="常规 33 2" xfId="1149"/>
    <cellStyle name="常规 29" xfId="1150"/>
    <cellStyle name="常规 34" xfId="1151"/>
    <cellStyle name="常规 29 2" xfId="1152"/>
    <cellStyle name="常规 34 2" xfId="1153"/>
    <cellStyle name="常规 3" xfId="1154"/>
    <cellStyle name="常规 3 10" xfId="1155"/>
    <cellStyle name="常规 3 10 2" xfId="1156"/>
    <cellStyle name="常规 3 10 2 2" xfId="1157"/>
    <cellStyle name="常规 3 10 3" xfId="1158"/>
    <cellStyle name="常规 3 11" xfId="1159"/>
    <cellStyle name="常规 3 11 2" xfId="1160"/>
    <cellStyle name="常规 3 7 2 3" xfId="1161"/>
    <cellStyle name="常规 3 11 2 2" xfId="1162"/>
    <cellStyle name="常规 3 11 3" xfId="1163"/>
    <cellStyle name="常规 3 12" xfId="1164"/>
    <cellStyle name="常规 3 12 2" xfId="1165"/>
    <cellStyle name="常规 3 12 2 2" xfId="1166"/>
    <cellStyle name="常规 3 12 3" xfId="1167"/>
    <cellStyle name="常规 3 13" xfId="1168"/>
    <cellStyle name="常规 3 13 2" xfId="1169"/>
    <cellStyle name="常规 3 14" xfId="1170"/>
    <cellStyle name="常规 3 2 2" xfId="1171"/>
    <cellStyle name="常规 3 2 2 2" xfId="1172"/>
    <cellStyle name="常规 3 2 2 2 2" xfId="1173"/>
    <cellStyle name="常规 3 2 2 2 2 2" xfId="1174"/>
    <cellStyle name="常规 3 2 2 2 3" xfId="1175"/>
    <cellStyle name="常规 3 2 2_12娄底" xfId="1176"/>
    <cellStyle name="常规 3 2 3" xfId="1177"/>
    <cellStyle name="常规 3 2 3 2" xfId="1178"/>
    <cellStyle name="常规 3 2 3 2 2 2" xfId="1179"/>
    <cellStyle name="常规 5_9益阳" xfId="1180"/>
    <cellStyle name="常规 3 2 3 2 3" xfId="1181"/>
    <cellStyle name="常规 3 2 3_12娄底" xfId="1182"/>
    <cellStyle name="常规 3 2 4" xfId="1183"/>
    <cellStyle name="常规 3 2 4 2" xfId="1184"/>
    <cellStyle name="常规 3 2 4 2 2" xfId="1185"/>
    <cellStyle name="常规 3 2 4 2 2 2" xfId="1186"/>
    <cellStyle name="常规 3 2 4 2 3" xfId="1187"/>
    <cellStyle name="常规 3 2 5 2 2" xfId="1188"/>
    <cellStyle name="常规 3 2 6 2 2" xfId="1189"/>
    <cellStyle name="好_大通湖 2 2" xfId="1190"/>
    <cellStyle name="常规 3 2 7 2" xfId="1191"/>
    <cellStyle name="常规 3 2 8" xfId="1192"/>
    <cellStyle name="常规 3 2 9" xfId="1193"/>
    <cellStyle name="常规 3 2_9益阳" xfId="1194"/>
    <cellStyle name="常规 3 3" xfId="1195"/>
    <cellStyle name="常规 3 3 2" xfId="1196"/>
    <cellStyle name="常规 3 3 2 2" xfId="1197"/>
    <cellStyle name="常规 3 3 2 2 2" xfId="1198"/>
    <cellStyle name="常规 3 3 2 2 2 2" xfId="1199"/>
    <cellStyle name="常规 3 3 2 2 3" xfId="1200"/>
    <cellStyle name="常规 3 3 2 3" xfId="1201"/>
    <cellStyle name="常规 3 3 2 3 2" xfId="1202"/>
    <cellStyle name="常规 3 3 2 4" xfId="1203"/>
    <cellStyle name="常规 3 3 3" xfId="1204"/>
    <cellStyle name="常规 3 3 3 2" xfId="1205"/>
    <cellStyle name="常规 3 3 3 2 2" xfId="1206"/>
    <cellStyle name="常规 3 3 3 2 2 2" xfId="1207"/>
    <cellStyle name="常规 3 3 3 2 3" xfId="1208"/>
    <cellStyle name="常规 3 3 3 3" xfId="1209"/>
    <cellStyle name="常规 3 3 3 3 2" xfId="1210"/>
    <cellStyle name="常规 3 3 3 4" xfId="1211"/>
    <cellStyle name="常规 3 3 4" xfId="1212"/>
    <cellStyle name="常规 3 3 4 2" xfId="1213"/>
    <cellStyle name="常规 3 3 4 2 2" xfId="1214"/>
    <cellStyle name="常规 37" xfId="1215"/>
    <cellStyle name="常规 42" xfId="1216"/>
    <cellStyle name="常规 3 3 4 2 2 2" xfId="1217"/>
    <cellStyle name="常规 37 2" xfId="1218"/>
    <cellStyle name="常规 42 2" xfId="1219"/>
    <cellStyle name="常规 3 3 4 2 3" xfId="1220"/>
    <cellStyle name="常规 38" xfId="1221"/>
    <cellStyle name="常规 43" xfId="1222"/>
    <cellStyle name="常规 3 3 4 3" xfId="1223"/>
    <cellStyle name="常规 3 3 4 3 2" xfId="1224"/>
    <cellStyle name="常规 3 3 4 4" xfId="1225"/>
    <cellStyle name="常规 3 3 5 3" xfId="1226"/>
    <cellStyle name="常规 3 4" xfId="1227"/>
    <cellStyle name="常规 3 4 2" xfId="1228"/>
    <cellStyle name="常规 3 4 2 2" xfId="1229"/>
    <cellStyle name="常规 3 4 2 2 2" xfId="1230"/>
    <cellStyle name="常规 3 4 2 2 2 2" xfId="1231"/>
    <cellStyle name="常规 3 4 2 2 3" xfId="1232"/>
    <cellStyle name="常规 3 4 2 3" xfId="1233"/>
    <cellStyle name="常规 3 4 2 3 2" xfId="1234"/>
    <cellStyle name="常规 3 4 2 4" xfId="1235"/>
    <cellStyle name="常规 3 4 3 2" xfId="1236"/>
    <cellStyle name="千位分隔[0] 2" xfId="1237"/>
    <cellStyle name="常规 3 4 3 2 2 2" xfId="1238"/>
    <cellStyle name="千位分隔[0] 2 2 2" xfId="1239"/>
    <cellStyle name="常规 3 4 3 2 3" xfId="1240"/>
    <cellStyle name="千位分隔[0] 2 3" xfId="1241"/>
    <cellStyle name="常规 3 4 3 3" xfId="1242"/>
    <cellStyle name="千位分隔[0] 3" xfId="1243"/>
    <cellStyle name="常规 3 4 3 4" xfId="1244"/>
    <cellStyle name="千位分隔[0] 4" xfId="1245"/>
    <cellStyle name="常规 3 4 4" xfId="1246"/>
    <cellStyle name="常规 3 4 4 2" xfId="1247"/>
    <cellStyle name="常规 3 4 4 2 2" xfId="1248"/>
    <cellStyle name="常规 3 8 4" xfId="1249"/>
    <cellStyle name="常规 3 4 4 2 2 2" xfId="1250"/>
    <cellStyle name="常规 3 4 4 2 3" xfId="1251"/>
    <cellStyle name="常规 3 4 4 3" xfId="1252"/>
    <cellStyle name="常规 3 4 4 4" xfId="1253"/>
    <cellStyle name="常规 3 4 5 2 2" xfId="1254"/>
    <cellStyle name="常规 3 4 5 3" xfId="1255"/>
    <cellStyle name="常规 3 5" xfId="1256"/>
    <cellStyle name="常规 3 5 2" xfId="1257"/>
    <cellStyle name="常规 3 5 3" xfId="1258"/>
    <cellStyle name="常规 3 5 4" xfId="1259"/>
    <cellStyle name="常规 3 6" xfId="1260"/>
    <cellStyle name="常规 3 6 2" xfId="1261"/>
    <cellStyle name="常规 3 6 2 2" xfId="1262"/>
    <cellStyle name="常规 3 6 2 2 2" xfId="1263"/>
    <cellStyle name="常规 3 6 2 3" xfId="1264"/>
    <cellStyle name="常规 3 6 3" xfId="1265"/>
    <cellStyle name="常规 8 3 3 2 2 2" xfId="1266"/>
    <cellStyle name="常规 3 6 3 2" xfId="1267"/>
    <cellStyle name="常规 3 6 4" xfId="1268"/>
    <cellStyle name="常规 3 7 2" xfId="1269"/>
    <cellStyle name="常规 3 7 2 2" xfId="1270"/>
    <cellStyle name="常规 3 7 2 2 2" xfId="1271"/>
    <cellStyle name="常规 3 7 3" xfId="1272"/>
    <cellStyle name="常规 3 7 3 2" xfId="1273"/>
    <cellStyle name="常规 3 7 4" xfId="1274"/>
    <cellStyle name="常规 3 8" xfId="1275"/>
    <cellStyle name="常规 3 8 2" xfId="1276"/>
    <cellStyle name="常规 3 8 2 2 2" xfId="1277"/>
    <cellStyle name="常规 3 8 2 3" xfId="1278"/>
    <cellStyle name="常规 3 8 3" xfId="1279"/>
    <cellStyle name="常规 3 8 3 2" xfId="1280"/>
    <cellStyle name="常规 3 9" xfId="1281"/>
    <cellStyle name="常规 3 9 2" xfId="1282"/>
    <cellStyle name="常规 3 9 2 2 2" xfId="1283"/>
    <cellStyle name="常规 3 9 2 3" xfId="1284"/>
    <cellStyle name="常规 3 9 3" xfId="1285"/>
    <cellStyle name="常规 3 9 3 2" xfId="1286"/>
    <cellStyle name="常规 3_安乡" xfId="1287"/>
    <cellStyle name="常规 35 2" xfId="1288"/>
    <cellStyle name="常规 40 2" xfId="1289"/>
    <cellStyle name="常规 36" xfId="1290"/>
    <cellStyle name="常规 41" xfId="1291"/>
    <cellStyle name="常规 36 2" xfId="1292"/>
    <cellStyle name="常规 41 2" xfId="1293"/>
    <cellStyle name="常规 38 2" xfId="1294"/>
    <cellStyle name="常规 43 2" xfId="1295"/>
    <cellStyle name="常规 4" xfId="1296"/>
    <cellStyle name="常规 4 10" xfId="1297"/>
    <cellStyle name="常规 4 11" xfId="1298"/>
    <cellStyle name="常规 4 2" xfId="1299"/>
    <cellStyle name="常规 4 2 2" xfId="1300"/>
    <cellStyle name="常规 4 4" xfId="1301"/>
    <cellStyle name="常规 4 2 2 2" xfId="1302"/>
    <cellStyle name="常规 4 4 2" xfId="1303"/>
    <cellStyle name="常规 6 4" xfId="1304"/>
    <cellStyle name="常规 4 2 2 2 2" xfId="1305"/>
    <cellStyle name="常规 4 4 2 2" xfId="1306"/>
    <cellStyle name="常规 6 4 2" xfId="1307"/>
    <cellStyle name="常规 4 2 2 2 2 2" xfId="1308"/>
    <cellStyle name="常规 4 4 2 2 2" xfId="1309"/>
    <cellStyle name="常规 6 4 2 2" xfId="1310"/>
    <cellStyle name="常规 4 2 2 2 3" xfId="1311"/>
    <cellStyle name="常规 4 4 2 3" xfId="1312"/>
    <cellStyle name="常规 6 4 3" xfId="1313"/>
    <cellStyle name="常规 4 2 2 3 2" xfId="1314"/>
    <cellStyle name="常规 4 4 3 2" xfId="1315"/>
    <cellStyle name="常规 6 5 2" xfId="1316"/>
    <cellStyle name="警告文本 2" xfId="1317"/>
    <cellStyle name="常规 4 2 3" xfId="1318"/>
    <cellStyle name="常规 4 5" xfId="1319"/>
    <cellStyle name="常规 4 2 3 2" xfId="1320"/>
    <cellStyle name="常规 4 5 2" xfId="1321"/>
    <cellStyle name="常规 7 4" xfId="1322"/>
    <cellStyle name="常规 4 2 3 2 2" xfId="1323"/>
    <cellStyle name="常规 4 5 2 2" xfId="1324"/>
    <cellStyle name="常规 7 4 2" xfId="1325"/>
    <cellStyle name="常规 4 2 3 2 2 2" xfId="1326"/>
    <cellStyle name="常规 4 5 2 2 2" xfId="1327"/>
    <cellStyle name="常规 7 4 2 2" xfId="1328"/>
    <cellStyle name="常规 4 2 3 2 3" xfId="1329"/>
    <cellStyle name="常规 4 5 2 3" xfId="1330"/>
    <cellStyle name="常规 7 4 3" xfId="1331"/>
    <cellStyle name="常规 4 2 3 3" xfId="1332"/>
    <cellStyle name="常规 4 5 3" xfId="1333"/>
    <cellStyle name="常规 7 5" xfId="1334"/>
    <cellStyle name="常规 4 2 3 3 2" xfId="1335"/>
    <cellStyle name="常规 4 5 3 2" xfId="1336"/>
    <cellStyle name="常规 7 5 2" xfId="1337"/>
    <cellStyle name="常规 4 2 3 4" xfId="1338"/>
    <cellStyle name="常规 4 5 4" xfId="1339"/>
    <cellStyle name="常规 7 6" xfId="1340"/>
    <cellStyle name="常规 4 2 4" xfId="1341"/>
    <cellStyle name="常规 4 6" xfId="1342"/>
    <cellStyle name="常规 4 2 4 2" xfId="1343"/>
    <cellStyle name="常规 4 6 2" xfId="1344"/>
    <cellStyle name="常规 8 4" xfId="1345"/>
    <cellStyle name="常规 4 2 4 2 2" xfId="1346"/>
    <cellStyle name="常规 4 6 2 2" xfId="1347"/>
    <cellStyle name="常规 8 4 2" xfId="1348"/>
    <cellStyle name="常规 4 2 4 2 2 2" xfId="1349"/>
    <cellStyle name="常规 4 6 2 2 2" xfId="1350"/>
    <cellStyle name="常规 8 4 2 2" xfId="1351"/>
    <cellStyle name="常规 4 2 4 2 3" xfId="1352"/>
    <cellStyle name="常规 4 6 2 3" xfId="1353"/>
    <cellStyle name="常规 8 4 3" xfId="1354"/>
    <cellStyle name="常规 4 2 4 3" xfId="1355"/>
    <cellStyle name="常规 4 6 3" xfId="1356"/>
    <cellStyle name="常规 8 5" xfId="1357"/>
    <cellStyle name="常规 4 2 4 3 2" xfId="1358"/>
    <cellStyle name="常规 4 6 3 2" xfId="1359"/>
    <cellStyle name="常规 8 5 2" xfId="1360"/>
    <cellStyle name="常规 4 2 4 4" xfId="1361"/>
    <cellStyle name="常规 4 6 4" xfId="1362"/>
    <cellStyle name="常规 8 6" xfId="1363"/>
    <cellStyle name="常规 4 2 5" xfId="1364"/>
    <cellStyle name="常规 4 7" xfId="1365"/>
    <cellStyle name="常规 4 2 5 2" xfId="1366"/>
    <cellStyle name="常规 4 7 2" xfId="1367"/>
    <cellStyle name="常规 9 4" xfId="1368"/>
    <cellStyle name="常规 4 2 5 2 2" xfId="1369"/>
    <cellStyle name="常规 4 7 2 2" xfId="1370"/>
    <cellStyle name="常规 4 2 5 3" xfId="1371"/>
    <cellStyle name="常规 4 7 3" xfId="1372"/>
    <cellStyle name="常规 4 2 6" xfId="1373"/>
    <cellStyle name="常规 4 8" xfId="1374"/>
    <cellStyle name="千位分隔 4 2 2 2" xfId="1375"/>
    <cellStyle name="常规 4 2 6 2" xfId="1376"/>
    <cellStyle name="常规 4 8 2" xfId="1377"/>
    <cellStyle name="常规 4 2 7" xfId="1378"/>
    <cellStyle name="常规 4 9" xfId="1379"/>
    <cellStyle name="常规 4 2_9益阳" xfId="1380"/>
    <cellStyle name="常规 4 3" xfId="1381"/>
    <cellStyle name="常规 4 3 2" xfId="1382"/>
    <cellStyle name="常规 5 4" xfId="1383"/>
    <cellStyle name="常规 4 3 2 2" xfId="1384"/>
    <cellStyle name="常规 4 3 2 2 2" xfId="1385"/>
    <cellStyle name="常规 4 3 2 2 2 2" xfId="1386"/>
    <cellStyle name="常规 4 3 2 2 3" xfId="1387"/>
    <cellStyle name="常规 4 3 2 3" xfId="1388"/>
    <cellStyle name="常规 4 3 2 3 2" xfId="1389"/>
    <cellStyle name="常规 4 3 2 4" xfId="1390"/>
    <cellStyle name="常规 4 3 3" xfId="1391"/>
    <cellStyle name="常规 7 10 2" xfId="1392"/>
    <cellStyle name="常规 4 3 3 2" xfId="1393"/>
    <cellStyle name="常规 7 10 2 2" xfId="1394"/>
    <cellStyle name="常规 4 3 3 2 2" xfId="1395"/>
    <cellStyle name="常规 4 3 3 2 2 2" xfId="1396"/>
    <cellStyle name="常规 4 3 3 2 3" xfId="1397"/>
    <cellStyle name="常规 4 3 3 3" xfId="1398"/>
    <cellStyle name="常规 4 3 3 3 2" xfId="1399"/>
    <cellStyle name="常规 4 3 3 4" xfId="1400"/>
    <cellStyle name="常规 4 3 4" xfId="1401"/>
    <cellStyle name="常规 7 10 3" xfId="1402"/>
    <cellStyle name="常规 4 3 4 2" xfId="1403"/>
    <cellStyle name="常规 4 3 4 2 2" xfId="1404"/>
    <cellStyle name="常规 4 3 4 2 2 2" xfId="1405"/>
    <cellStyle name="常规 4 3 4 2 3" xfId="1406"/>
    <cellStyle name="常规 4 3 4 3" xfId="1407"/>
    <cellStyle name="常规 4 3 4 4" xfId="1408"/>
    <cellStyle name="常规 4 3 5" xfId="1409"/>
    <cellStyle name="常规 4 3 5 2" xfId="1410"/>
    <cellStyle name="常规 4 3 5 2 2" xfId="1411"/>
    <cellStyle name="常规 4 3 5 3" xfId="1412"/>
    <cellStyle name="常规 4 3 6" xfId="1413"/>
    <cellStyle name="常规 4 3 6 2" xfId="1414"/>
    <cellStyle name="常规 4 3 7" xfId="1415"/>
    <cellStyle name="常规 4 3_12娄底" xfId="1416"/>
    <cellStyle name="常规 4 4 2 2 3" xfId="1417"/>
    <cellStyle name="常规 6 4 2 3" xfId="1418"/>
    <cellStyle name="常规 4 4 2 3 2" xfId="1419"/>
    <cellStyle name="常规 6 4 3 2" xfId="1420"/>
    <cellStyle name="常规 4 4 2 4" xfId="1421"/>
    <cellStyle name="常规 6 4 4" xfId="1422"/>
    <cellStyle name="常规 4 4 3 2 2" xfId="1423"/>
    <cellStyle name="常规 6 5 2 2" xfId="1424"/>
    <cellStyle name="警告文本 2 2" xfId="1425"/>
    <cellStyle name="常规 4 4 3 2 2 2" xfId="1426"/>
    <cellStyle name="常规 4 4 3 2 3" xfId="1427"/>
    <cellStyle name="常规 4 4 3 3" xfId="1428"/>
    <cellStyle name="常规 6 5 3" xfId="1429"/>
    <cellStyle name="警告文本 3" xfId="1430"/>
    <cellStyle name="常规 4 4 3 3 2" xfId="1431"/>
    <cellStyle name="警告文本 3 2" xfId="1432"/>
    <cellStyle name="常规 4 4 3 4" xfId="1433"/>
    <cellStyle name="警告文本 4" xfId="1434"/>
    <cellStyle name="常规 4 4 4" xfId="1435"/>
    <cellStyle name="常规 6 6" xfId="1436"/>
    <cellStyle name="常规 4 4 4 2" xfId="1437"/>
    <cellStyle name="常规 6 6 2" xfId="1438"/>
    <cellStyle name="常规 4 4 4 2 2" xfId="1439"/>
    <cellStyle name="常规 4 4 4 2 2 2" xfId="1440"/>
    <cellStyle name="千位分隔[0] 2 2 4" xfId="1441"/>
    <cellStyle name="常规 4 4 4 2 3" xfId="1442"/>
    <cellStyle name="常规 4 4 4 3" xfId="1443"/>
    <cellStyle name="常规 4 4 4 3 2" xfId="1444"/>
    <cellStyle name="常规 4 4 5" xfId="1445"/>
    <cellStyle name="常规 6 7" xfId="1446"/>
    <cellStyle name="常规 4 4 5 2 2" xfId="1447"/>
    <cellStyle name="常规 4 4 5 3" xfId="1448"/>
    <cellStyle name="常规 4 4 6" xfId="1449"/>
    <cellStyle name="常规 4 4 6 2" xfId="1450"/>
    <cellStyle name="常规 4 4 7" xfId="1451"/>
    <cellStyle name="常规 4 4_12娄底" xfId="1452"/>
    <cellStyle name="常规 4 8 3" xfId="1453"/>
    <cellStyle name="常规 4 9 2" xfId="1454"/>
    <cellStyle name="常规 4_9益阳" xfId="1455"/>
    <cellStyle name="计算 3 2" xfId="1456"/>
    <cellStyle name="常规 45 2" xfId="1457"/>
    <cellStyle name="常规 50 2" xfId="1458"/>
    <cellStyle name="千位分隔[0] 2 2 2 3" xfId="1459"/>
    <cellStyle name="常规 46" xfId="1460"/>
    <cellStyle name="常规 51" xfId="1461"/>
    <cellStyle name="常规 46 2" xfId="1462"/>
    <cellStyle name="常规 51 2" xfId="1463"/>
    <cellStyle name="常规 47" xfId="1464"/>
    <cellStyle name="常规 52" xfId="1465"/>
    <cellStyle name="常规 47 2" xfId="1466"/>
    <cellStyle name="常规 52 2" xfId="1467"/>
    <cellStyle name="常规 48" xfId="1468"/>
    <cellStyle name="常规 53" xfId="1469"/>
    <cellStyle name="常规 48 2" xfId="1470"/>
    <cellStyle name="常规 53 2" xfId="1471"/>
    <cellStyle name="常规 6 3 2 3" xfId="1472"/>
    <cellStyle name="常规 49" xfId="1473"/>
    <cellStyle name="常规 54" xfId="1474"/>
    <cellStyle name="常规 49 2" xfId="1475"/>
    <cellStyle name="常规 54 2" xfId="1476"/>
    <cellStyle name="常规 5" xfId="1477"/>
    <cellStyle name="常规 5 2" xfId="1478"/>
    <cellStyle name="常规 5 2 2" xfId="1479"/>
    <cellStyle name="常规 5 2 2 2" xfId="1480"/>
    <cellStyle name="常规 5 2 3" xfId="1481"/>
    <cellStyle name="常规 5 2_12娄底" xfId="1482"/>
    <cellStyle name="常规 5 3" xfId="1483"/>
    <cellStyle name="常规 5 3 2" xfId="1484"/>
    <cellStyle name="常规 55" xfId="1485"/>
    <cellStyle name="常规 60" xfId="1486"/>
    <cellStyle name="常规 56" xfId="1487"/>
    <cellStyle name="常规 61" xfId="1488"/>
    <cellStyle name="常规 56 2" xfId="1489"/>
    <cellStyle name="常规 57" xfId="1490"/>
    <cellStyle name="常规 62" xfId="1491"/>
    <cellStyle name="常规 57 2" xfId="1492"/>
    <cellStyle name="常规 58" xfId="1493"/>
    <cellStyle name="常规 63" xfId="1494"/>
    <cellStyle name="常规 58 2" xfId="1495"/>
    <cellStyle name="常规 59" xfId="1496"/>
    <cellStyle name="常规 64" xfId="1497"/>
    <cellStyle name="常规 7 6 3 2" xfId="1498"/>
    <cellStyle name="常规 6" xfId="1499"/>
    <cellStyle name="常规 6 2" xfId="1500"/>
    <cellStyle name="常规 6 2 2" xfId="1501"/>
    <cellStyle name="常规 6 2 2 2" xfId="1502"/>
    <cellStyle name="常规 6 2 2 2 2" xfId="1503"/>
    <cellStyle name="常规 6 2 2 3" xfId="1504"/>
    <cellStyle name="常规 6 2 3" xfId="1505"/>
    <cellStyle name="常规 6 2 3 2" xfId="1506"/>
    <cellStyle name="常规 6 2 4" xfId="1507"/>
    <cellStyle name="常规 6 3" xfId="1508"/>
    <cellStyle name="常规 6 3 2" xfId="1509"/>
    <cellStyle name="常规 6 3 2 2" xfId="1510"/>
    <cellStyle name="常规 6 3 3" xfId="1511"/>
    <cellStyle name="常规 6 3 3 2" xfId="1512"/>
    <cellStyle name="常规 65" xfId="1513"/>
    <cellStyle name="常规 66" xfId="1514"/>
    <cellStyle name="常规 67" xfId="1515"/>
    <cellStyle name="常规 7" xfId="1516"/>
    <cellStyle name="常规 7 10" xfId="1517"/>
    <cellStyle name="常规 7 11" xfId="1518"/>
    <cellStyle name="常规 7 12" xfId="1519"/>
    <cellStyle name="常规 7 2" xfId="1520"/>
    <cellStyle name="常规 7 2 2" xfId="1521"/>
    <cellStyle name="常规 7 2 2 2" xfId="1522"/>
    <cellStyle name="常规 7 2 2 2 2" xfId="1523"/>
    <cellStyle name="常规 7 2 2 2 2 2" xfId="1524"/>
    <cellStyle name="常规 7 2 2 3" xfId="1525"/>
    <cellStyle name="常规 7 2 2 3 2" xfId="1526"/>
    <cellStyle name="常规 7 2 2 4" xfId="1527"/>
    <cellStyle name="常规 7 2 3" xfId="1528"/>
    <cellStyle name="常规 7 2 3 2" xfId="1529"/>
    <cellStyle name="常规 7 2 3 2 2" xfId="1530"/>
    <cellStyle name="常规 7 2 3 2 2 2" xfId="1531"/>
    <cellStyle name="常规 7 2 3 2 3" xfId="1532"/>
    <cellStyle name="常规 7 2 3 3" xfId="1533"/>
    <cellStyle name="常规 7 2 3 3 2" xfId="1534"/>
    <cellStyle name="常规 7 2 3 4" xfId="1535"/>
    <cellStyle name="常规 7 2 4" xfId="1536"/>
    <cellStyle name="常规 7 2 4 2" xfId="1537"/>
    <cellStyle name="常规 7 2 4 2 2" xfId="1538"/>
    <cellStyle name="常规 7 2 4 2 2 2" xfId="1539"/>
    <cellStyle name="常规 7 2 4 2 3" xfId="1540"/>
    <cellStyle name="常规 7 2 4 3" xfId="1541"/>
    <cellStyle name="常规 7 2 4 3 2" xfId="1542"/>
    <cellStyle name="常规 7 2 4 4" xfId="1543"/>
    <cellStyle name="常规 7 2 5" xfId="1544"/>
    <cellStyle name="常规 7 2 5 2" xfId="1545"/>
    <cellStyle name="常规 7 2 5 2 2" xfId="1546"/>
    <cellStyle name="常规 7 2 5 3" xfId="1547"/>
    <cellStyle name="常规 7 2 6" xfId="1548"/>
    <cellStyle name="常规 7 2 6 2" xfId="1549"/>
    <cellStyle name="常规 9" xfId="1550"/>
    <cellStyle name="常规 7 2 7" xfId="1551"/>
    <cellStyle name="常规 7 3" xfId="1552"/>
    <cellStyle name="常规 7 3 2" xfId="1553"/>
    <cellStyle name="常规 7 3 3" xfId="1554"/>
    <cellStyle name="常规 7 3 3 2" xfId="1555"/>
    <cellStyle name="常规 7 3 3 2 2" xfId="1556"/>
    <cellStyle name="常规 7 3 3 2 2 2" xfId="1557"/>
    <cellStyle name="常规 7 3 3 2 3" xfId="1558"/>
    <cellStyle name="常规 7 3 3 3" xfId="1559"/>
    <cellStyle name="常规 7 3 3 3 2" xfId="1560"/>
    <cellStyle name="常规 7 3 3 4" xfId="1561"/>
    <cellStyle name="常规 7 3 4" xfId="1562"/>
    <cellStyle name="常规 7 3 4 2" xfId="1563"/>
    <cellStyle name="常规 7 3 4 2 2" xfId="1564"/>
    <cellStyle name="常规 7 3 4 2 2 2" xfId="1565"/>
    <cellStyle name="常规 7 9 4" xfId="1566"/>
    <cellStyle name="常规 7 3 4 2 3" xfId="1567"/>
    <cellStyle name="常规 7 3 4 3" xfId="1568"/>
    <cellStyle name="常规 7 3 4 3 2" xfId="1569"/>
    <cellStyle name="常规 7 3 4 4" xfId="1570"/>
    <cellStyle name="常规 7_12娄底" xfId="1571"/>
    <cellStyle name="常规 7 3 5 2" xfId="1572"/>
    <cellStyle name="常规 7 3 5 3" xfId="1573"/>
    <cellStyle name="常规 7 3 6" xfId="1574"/>
    <cellStyle name="常规 7 3 6 2" xfId="1575"/>
    <cellStyle name="常规 7 3 7" xfId="1576"/>
    <cellStyle name="常规 7 4 2 2 2" xfId="1577"/>
    <cellStyle name="常规 7 4 2 2 2 2" xfId="1578"/>
    <cellStyle name="常规 7 4 2 2 3" xfId="1579"/>
    <cellStyle name="常规 7 4 2 3 2" xfId="1580"/>
    <cellStyle name="注释 2 2" xfId="1581"/>
    <cellStyle name="常规 7 4 2 4" xfId="1582"/>
    <cellStyle name="注释 3" xfId="1583"/>
    <cellStyle name="常规 7 4 3 2" xfId="1584"/>
    <cellStyle name="常规 7 4 3 2 2" xfId="1585"/>
    <cellStyle name="常规 7 4 3 2 2 2" xfId="1586"/>
    <cellStyle name="常规 7 4 3 2 3" xfId="1587"/>
    <cellStyle name="常规 7 4 3 3" xfId="1588"/>
    <cellStyle name="常规 7 4 3 3 2" xfId="1589"/>
    <cellStyle name="常规 7 4 3 4" xfId="1590"/>
    <cellStyle name="常规 7 4 4" xfId="1591"/>
    <cellStyle name="常规 7 4 4 2" xfId="1592"/>
    <cellStyle name="常规 7 4 4 2 2" xfId="1593"/>
    <cellStyle name="常规 7 4 4 2 2 2" xfId="1594"/>
    <cellStyle name="常规 7 4 4 2 3" xfId="1595"/>
    <cellStyle name="常规 7 4 4 3" xfId="1596"/>
    <cellStyle name="常规 7 4 4 4" xfId="1597"/>
    <cellStyle name="常规 7 4 5 2" xfId="1598"/>
    <cellStyle name="常规 7 4 5 2 2" xfId="1599"/>
    <cellStyle name="常规 7 4 5 3" xfId="1600"/>
    <cellStyle name="常规 7 4 6" xfId="1601"/>
    <cellStyle name="常规 7 4 6 2" xfId="1602"/>
    <cellStyle name="常规 7 4 7" xfId="1603"/>
    <cellStyle name="常规 7 5 2 2" xfId="1604"/>
    <cellStyle name="常规 7 5 2 2 2" xfId="1605"/>
    <cellStyle name="常规 7 5 3" xfId="1606"/>
    <cellStyle name="常规 7 5 3 2" xfId="1607"/>
    <cellStyle name="好_附件2 益阳市市级国有资本经营预算表(4) 3" xfId="1608"/>
    <cellStyle name="常规 7 5 4" xfId="1609"/>
    <cellStyle name="常规 7 6 2" xfId="1610"/>
    <cellStyle name="常规 7 6 3" xfId="1611"/>
    <cellStyle name="常规 7 6 4" xfId="1612"/>
    <cellStyle name="常规 7 7" xfId="1613"/>
    <cellStyle name="常规 7 7 2 2" xfId="1614"/>
    <cellStyle name="常规 7 7 2 2 2" xfId="1615"/>
    <cellStyle name="常规 7 7 3" xfId="1616"/>
    <cellStyle name="常规 7 7 3 2" xfId="1617"/>
    <cellStyle name="常规 7 7 4" xfId="1618"/>
    <cellStyle name="常规 7 8" xfId="1619"/>
    <cellStyle name="常规 7 8 2" xfId="1620"/>
    <cellStyle name="常规 7 8 2 2" xfId="1621"/>
    <cellStyle name="常规 7 8 2 2 2" xfId="1622"/>
    <cellStyle name="常规 7 8 3" xfId="1623"/>
    <cellStyle name="常规 7 8 3 2" xfId="1624"/>
    <cellStyle name="常规 7 8 4" xfId="1625"/>
    <cellStyle name="常规 7 9" xfId="1626"/>
    <cellStyle name="常规 7 9 2" xfId="1627"/>
    <cellStyle name="常规 7 9 2 2" xfId="1628"/>
    <cellStyle name="常规 7 9 2 2 2" xfId="1629"/>
    <cellStyle name="常规 7 9 2 3" xfId="1630"/>
    <cellStyle name="常规 7 9 3" xfId="1631"/>
    <cellStyle name="常规 7 9 3 2" xfId="1632"/>
    <cellStyle name="常规 8" xfId="1633"/>
    <cellStyle name="常规 8 10" xfId="1634"/>
    <cellStyle name="常规 8 10 2" xfId="1635"/>
    <cellStyle name="常规 8 10 2 2" xfId="1636"/>
    <cellStyle name="常规 8 10 3" xfId="1637"/>
    <cellStyle name="常规 8 11" xfId="1638"/>
    <cellStyle name="常规 8 11 2" xfId="1639"/>
    <cellStyle name="常规 8 12" xfId="1640"/>
    <cellStyle name="常规 8 2" xfId="1641"/>
    <cellStyle name="常规 8 2 2" xfId="1642"/>
    <cellStyle name="常规 8 2 2 2" xfId="1643"/>
    <cellStyle name="常规 8 2 2 2 2" xfId="1644"/>
    <cellStyle name="常规 8 2 2 2 2 2" xfId="1645"/>
    <cellStyle name="常规 8 2 2 2 3" xfId="1646"/>
    <cellStyle name="常规 8 2 3 2" xfId="1647"/>
    <cellStyle name="常规 8 2 3 2 2" xfId="1648"/>
    <cellStyle name="常规 8 2 3 2 2 2" xfId="1649"/>
    <cellStyle name="常规 8 2 3 2 3" xfId="1650"/>
    <cellStyle name="常规 8 2 4" xfId="1651"/>
    <cellStyle name="常规 8 2 4 2" xfId="1652"/>
    <cellStyle name="常规 8 2 4 2 2" xfId="1653"/>
    <cellStyle name="常规 8 2 4 2 2 2" xfId="1654"/>
    <cellStyle name="常规 8 2 4 2 3" xfId="1655"/>
    <cellStyle name="常规 8 2 4 3" xfId="1656"/>
    <cellStyle name="常规 8 2 4 3 2" xfId="1657"/>
    <cellStyle name="常规 8 2 4 4" xfId="1658"/>
    <cellStyle name="常规 8 2 5" xfId="1659"/>
    <cellStyle name="常规 8 2 5 2" xfId="1660"/>
    <cellStyle name="常规 8 2 5 2 2" xfId="1661"/>
    <cellStyle name="常规 8 2 5 3" xfId="1662"/>
    <cellStyle name="常规 8 2 6" xfId="1663"/>
    <cellStyle name="常规 8 2 6 2" xfId="1664"/>
    <cellStyle name="常规 8 2 7" xfId="1665"/>
    <cellStyle name="常规 8 3" xfId="1666"/>
    <cellStyle name="常规 8 3 2" xfId="1667"/>
    <cellStyle name="常规 8 3 2 2" xfId="1668"/>
    <cellStyle name="常规 8 3 2 2 2" xfId="1669"/>
    <cellStyle name="常规 8 3 2 2 2 2" xfId="1670"/>
    <cellStyle name="常规 8 3 2 2 3" xfId="1671"/>
    <cellStyle name="常规 8 3 3" xfId="1672"/>
    <cellStyle name="常规 8 3 3 2" xfId="1673"/>
    <cellStyle name="常规 8 3 3 2 2" xfId="1674"/>
    <cellStyle name="常规 8 3 3 2 3" xfId="1675"/>
    <cellStyle name="常规 8 3 3 3 2" xfId="1676"/>
    <cellStyle name="常规 8 3 3 4" xfId="1677"/>
    <cellStyle name="常规 8 3 4" xfId="1678"/>
    <cellStyle name="常规 8 3 4 2 2" xfId="1679"/>
    <cellStyle name="常规 8 3 4 2 2 2" xfId="1680"/>
    <cellStyle name="常规 8 3 4 2 3" xfId="1681"/>
    <cellStyle name="常规 8 3 4 3" xfId="1682"/>
    <cellStyle name="常规 8 3 4 3 2" xfId="1683"/>
    <cellStyle name="常规 8 3 4 4" xfId="1684"/>
    <cellStyle name="常规 8 3 5" xfId="1685"/>
    <cellStyle name="常规 8 3 5 2" xfId="1686"/>
    <cellStyle name="常规 8 3 5 2 2" xfId="1687"/>
    <cellStyle name="常规 8 3 5 3" xfId="1688"/>
    <cellStyle name="常规 8 3 6" xfId="1689"/>
    <cellStyle name="常规 8 3 6 2" xfId="1690"/>
    <cellStyle name="常规 8 3 7" xfId="1691"/>
    <cellStyle name="常规 8 4 2 2 2" xfId="1692"/>
    <cellStyle name="常规 8 4 2 2 2 2" xfId="1693"/>
    <cellStyle name="常规 8 4 2 2 3" xfId="1694"/>
    <cellStyle name="常规 8 4 2 3" xfId="1695"/>
    <cellStyle name="常规 8 4 2 3 2" xfId="1696"/>
    <cellStyle name="常规 8 4 2 4" xfId="1697"/>
    <cellStyle name="常规 8 4 3 2" xfId="1698"/>
    <cellStyle name="常规 8 4 3 2 2" xfId="1699"/>
    <cellStyle name="常规 8 4 3 2 2 2" xfId="1700"/>
    <cellStyle name="常规 8 4 3 2 3" xfId="1701"/>
    <cellStyle name="常规 8 4 3 3 2" xfId="1702"/>
    <cellStyle name="常规 8 4 3 4" xfId="1703"/>
    <cellStyle name="常规 8 4 4 2" xfId="1704"/>
    <cellStyle name="常规 8 4 4 3" xfId="1705"/>
    <cellStyle name="常规 8 4 4 3 2" xfId="1706"/>
    <cellStyle name="常规 8 4 4 4" xfId="1707"/>
    <cellStyle name="常规 8 4 5" xfId="1708"/>
    <cellStyle name="常规 8 4 5 2" xfId="1709"/>
    <cellStyle name="常规 8 4 5 2 2" xfId="1710"/>
    <cellStyle name="常规 8 4 5 3" xfId="1711"/>
    <cellStyle name="强调文字颜色 1 2" xfId="1712"/>
    <cellStyle name="常规 8 4 6" xfId="1713"/>
    <cellStyle name="常规 8 4 7" xfId="1714"/>
    <cellStyle name="常规 8 5 2 2" xfId="1715"/>
    <cellStyle name="常规 8 5 2 2 2" xfId="1716"/>
    <cellStyle name="常规 8 5 2 3" xfId="1717"/>
    <cellStyle name="常规 8 5 3" xfId="1718"/>
    <cellStyle name="常规 8 5 3 2" xfId="1719"/>
    <cellStyle name="常规 8 5 4" xfId="1720"/>
    <cellStyle name="常规 8 6 2" xfId="1721"/>
    <cellStyle name="常规 8 6 2 2" xfId="1722"/>
    <cellStyle name="常规 8 6 2 2 2" xfId="1723"/>
    <cellStyle name="常规 8 6 2 3" xfId="1724"/>
    <cellStyle name="常规 8 6 3" xfId="1725"/>
    <cellStyle name="常规 8 6 3 2" xfId="1726"/>
    <cellStyle name="常规 8 6 4" xfId="1727"/>
    <cellStyle name="常规 8 7" xfId="1728"/>
    <cellStyle name="常规 8 7 2 2" xfId="1729"/>
    <cellStyle name="常规 8 7 2 3" xfId="1730"/>
    <cellStyle name="常规 8 7 3" xfId="1731"/>
    <cellStyle name="常规 8 7 3 2" xfId="1732"/>
    <cellStyle name="常规 8 7 4" xfId="1733"/>
    <cellStyle name="常规 8 8" xfId="1734"/>
    <cellStyle name="常规 8 8 2" xfId="1735"/>
    <cellStyle name="常规 8 8 2 2" xfId="1736"/>
    <cellStyle name="常规 8 8 2 3" xfId="1737"/>
    <cellStyle name="常规 8 8 3" xfId="1738"/>
    <cellStyle name="常规 8 8 3 2" xfId="1739"/>
    <cellStyle name="常规 8 8 4" xfId="1740"/>
    <cellStyle name="常规 8 9" xfId="1741"/>
    <cellStyle name="常规 8 9 2" xfId="1742"/>
    <cellStyle name="常规 8 9 2 2" xfId="1743"/>
    <cellStyle name="常规 8 9 2 2 2" xfId="1744"/>
    <cellStyle name="常规 8 9 2 3" xfId="1745"/>
    <cellStyle name="汇总 2 2" xfId="1746"/>
    <cellStyle name="常规 8 9 3" xfId="1747"/>
    <cellStyle name="常规 8 9 3 2" xfId="1748"/>
    <cellStyle name="常规 8 9 4" xfId="1749"/>
    <cellStyle name="常规 9 2 2 2" xfId="1750"/>
    <cellStyle name="常规 9 2 3" xfId="1751"/>
    <cellStyle name="常规 9 3 2" xfId="1752"/>
    <cellStyle name="好 2 2" xfId="1753"/>
    <cellStyle name="好 3" xfId="1754"/>
    <cellStyle name="好 3 2" xfId="1755"/>
    <cellStyle name="好_10永州" xfId="1756"/>
    <cellStyle name="好_12娄底" xfId="1757"/>
    <cellStyle name="好_2015年市本级全口径预算草案 - 副本" xfId="1758"/>
    <cellStyle name="好_2018年地方财政预算表_（城步）" xfId="1759"/>
    <cellStyle name="好_4衡阳" xfId="1760"/>
    <cellStyle name="好_9益阳" xfId="1761"/>
    <cellStyle name="好_附件2 益阳市市级国有资本经营预算表(4)" xfId="1762"/>
    <cellStyle name="好_附件2 益阳市市级国有资本经营预算表(4) 2" xfId="1763"/>
    <cellStyle name="好_附件2 益阳市市级国有资本经营预算表(4) 2 2" xfId="1764"/>
    <cellStyle name="好_附件2 益阳市市级国有资本经营预算表(定稿) 2" xfId="1765"/>
    <cellStyle name="好_附件2 益阳市市级国有资本经营预算表(定稿) 2 2" xfId="1766"/>
    <cellStyle name="好_附件2 益阳市市级国有资本经营预算表(定稿) 3" xfId="1767"/>
    <cellStyle name="好_长沙" xfId="1768"/>
    <cellStyle name="好_长沙 2" xfId="1769"/>
    <cellStyle name="好_长沙 2 2" xfId="1770"/>
    <cellStyle name="好_长沙 2 2 2" xfId="1771"/>
    <cellStyle name="好_长沙 2 3" xfId="1772"/>
    <cellStyle name="好_长沙 3" xfId="1773"/>
    <cellStyle name="好_长沙 3 2" xfId="1774"/>
    <cellStyle name="好_长沙 4" xfId="1775"/>
    <cellStyle name="好_长沙 4 2" xfId="1776"/>
    <cellStyle name="好_长沙 5" xfId="1777"/>
    <cellStyle name="汇总 2" xfId="1778"/>
    <cellStyle name="汇总 3" xfId="1779"/>
    <cellStyle name="汇总 3 2" xfId="1780"/>
    <cellStyle name="汇总 4" xfId="1781"/>
    <cellStyle name="计算 2" xfId="1782"/>
    <cellStyle name="计算 2 2" xfId="1783"/>
    <cellStyle name="计算 3" xfId="1784"/>
    <cellStyle name="计算 4" xfId="1785"/>
    <cellStyle name="解释性文本 3 2" xfId="1786"/>
    <cellStyle name="解释性文本 4" xfId="1787"/>
    <cellStyle name="链接单元格 2" xfId="1788"/>
    <cellStyle name="链接单元格 2 2" xfId="1789"/>
    <cellStyle name="链接单元格 3" xfId="1790"/>
    <cellStyle name="链接单元格 3 2" xfId="1791"/>
    <cellStyle name="链接单元格 4" xfId="1792"/>
    <cellStyle name="千位[0]_E22" xfId="1793"/>
    <cellStyle name="千位_E22" xfId="1794"/>
    <cellStyle name="千位分隔 2" xfId="1795"/>
    <cellStyle name="千位分隔 2 2 2" xfId="1796"/>
    <cellStyle name="千位分隔 2 2 2 2" xfId="1797"/>
    <cellStyle name="千位分隔 2 2 3" xfId="1798"/>
    <cellStyle name="千位分隔 2 3" xfId="1799"/>
    <cellStyle name="千位分隔 2 3 2" xfId="1800"/>
    <cellStyle name="千位分隔 2 4" xfId="1801"/>
    <cellStyle name="千位分隔 3 2 2" xfId="1802"/>
    <cellStyle name="千位分隔 3 2 2 2" xfId="1803"/>
    <cellStyle name="千位分隔 3 2 3" xfId="1804"/>
    <cellStyle name="千位分隔 3 3" xfId="1805"/>
    <cellStyle name="千位分隔 3 3 2" xfId="1806"/>
    <cellStyle name="千位分隔 3 4" xfId="1807"/>
    <cellStyle name="千位分隔 4 2 2" xfId="1808"/>
    <cellStyle name="千位分隔 4 2 3" xfId="1809"/>
    <cellStyle name="千位分隔 4 3" xfId="1810"/>
    <cellStyle name="千位分隔 4 3 2" xfId="1811"/>
    <cellStyle name="千位分隔 4 4" xfId="1812"/>
    <cellStyle name="千位分隔[0] 2 2 2 2" xfId="1813"/>
    <cellStyle name="千位分隔[0] 2 2 2 2 2" xfId="1814"/>
    <cellStyle name="千位分隔[0] 2 2 3" xfId="1815"/>
    <cellStyle name="千位分隔[0] 2 2 3 2" xfId="1816"/>
    <cellStyle name="千位分隔[0] 2 3 2" xfId="1817"/>
    <cellStyle name="千位分隔[0] 2 3 2 2" xfId="1818"/>
    <cellStyle name="千位分隔[0] 2 3 3" xfId="1819"/>
    <cellStyle name="千位分隔[0] 2 4" xfId="1820"/>
    <cellStyle name="千位分隔[0] 2 4 2" xfId="1821"/>
    <cellStyle name="千位分隔[0] 2 5" xfId="1822"/>
    <cellStyle name="千位分隔[0] 2_12娄底" xfId="1823"/>
    <cellStyle name="千位分隔[0] 3 2 2" xfId="1824"/>
    <cellStyle name="千位分隔[0] 3 2 2 2 2" xfId="1825"/>
    <cellStyle name="千位分隔[0] 3 2 2 3" xfId="1826"/>
    <cellStyle name="千位分隔[0] 3 2 3" xfId="1827"/>
    <cellStyle name="千位分隔[0] 3 2 3 2" xfId="1828"/>
    <cellStyle name="千位分隔[0] 3 2 4" xfId="1829"/>
    <cellStyle name="千位分隔[0] 3 3" xfId="1830"/>
    <cellStyle name="千位分隔[0] 3 3 2" xfId="1831"/>
    <cellStyle name="千位分隔[0] 3 3 2 2" xfId="1832"/>
    <cellStyle name="千位分隔[0] 3 3 3" xfId="1833"/>
    <cellStyle name="千位分隔[0] 3 4" xfId="1834"/>
    <cellStyle name="千位分隔[0] 3 4 2" xfId="1835"/>
    <cellStyle name="千位分隔[0] 3 5" xfId="1836"/>
    <cellStyle name="千位分隔[0] 3_12娄底" xfId="1837"/>
    <cellStyle name="千位分隔[0] 4 2" xfId="1838"/>
    <cellStyle name="千位分隔[0] 4 2 2" xfId="1839"/>
    <cellStyle name="千位分隔[0] 4 2 2 2" xfId="1840"/>
    <cellStyle name="千位分隔[0] 4 2 3" xfId="1841"/>
    <cellStyle name="千位分隔[0] 4 3" xfId="1842"/>
    <cellStyle name="千位分隔[0] 4 3 2" xfId="1843"/>
    <cellStyle name="千位分隔[0] 4 4" xfId="1844"/>
    <cellStyle name="千位分隔[0] 4_12娄底" xfId="1845"/>
    <cellStyle name="强调文字颜色 1 2 2" xfId="1846"/>
    <cellStyle name="强调文字颜色 1 3" xfId="1847"/>
    <cellStyle name="强调文字颜色 1 3 2" xfId="1848"/>
    <cellStyle name="强调文字颜色 1 4" xfId="1849"/>
    <cellStyle name="强调文字颜色 2 2" xfId="1850"/>
    <cellStyle name="强调文字颜色 2 2 2" xfId="1851"/>
    <cellStyle name="强调文字颜色 2 3" xfId="1852"/>
    <cellStyle name="强调文字颜色 2 4" xfId="1853"/>
    <cellStyle name="强调文字颜色 3 2" xfId="1854"/>
    <cellStyle name="强调文字颜色 3 2 2" xfId="1855"/>
    <cellStyle name="强调文字颜色 4 2" xfId="1856"/>
    <cellStyle name="强调文字颜色 4 2 2" xfId="1857"/>
    <cellStyle name="强调文字颜色 4 3" xfId="1858"/>
    <cellStyle name="强调文字颜色 4 3 2" xfId="1859"/>
    <cellStyle name="强调文字颜色 4 4" xfId="1860"/>
    <cellStyle name="强调文字颜色 5 2" xfId="1861"/>
    <cellStyle name="强调文字颜色 5 2 2" xfId="1862"/>
    <cellStyle name="强调文字颜色 5 3" xfId="1863"/>
    <cellStyle name="强调文字颜色 5 3 2" xfId="1864"/>
    <cellStyle name="强调文字颜色 5 4" xfId="1865"/>
    <cellStyle name="强调文字颜色 6 2" xfId="1866"/>
    <cellStyle name="强调文字颜色 6 2 2" xfId="1867"/>
    <cellStyle name="强调文字颜色 6 3" xfId="1868"/>
    <cellStyle name="强调文字颜色 6 3 2" xfId="1869"/>
    <cellStyle name="强调文字颜色 6 4" xfId="1870"/>
    <cellStyle name="适中 2" xfId="1871"/>
    <cellStyle name="适中 2 2" xfId="1872"/>
    <cellStyle name="适中 3" xfId="1873"/>
    <cellStyle name="适中 4" xfId="1874"/>
    <cellStyle name="输出 2" xfId="1875"/>
    <cellStyle name="输出 2 2" xfId="1876"/>
    <cellStyle name="输出 3" xfId="1877"/>
    <cellStyle name="输出 3 2" xfId="1878"/>
    <cellStyle name="输出 4" xfId="1879"/>
    <cellStyle name="样式 1" xfId="1880"/>
    <cellStyle name="样式 1 2" xfId="1881"/>
    <cellStyle name="样式 1_9益阳" xfId="1882"/>
    <cellStyle name="注释 2 2 2" xfId="1883"/>
    <cellStyle name="注释 2 3" xfId="1884"/>
    <cellStyle name="注释 3 2 2" xfId="1885"/>
    <cellStyle name="注释 3 3" xfId="1886"/>
    <cellStyle name="注释 4" xfId="188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showGridLines="0" showZeros="0" workbookViewId="0">
      <selection activeCell="A5" sqref="A5"/>
    </sheetView>
  </sheetViews>
  <sheetFormatPr defaultColWidth="9" defaultRowHeight="14.25" outlineLevelRow="5" outlineLevelCol="1"/>
  <cols>
    <col min="1" max="1" width="148.375" style="271" customWidth="1"/>
    <col min="2" max="2" width="9" style="271" hidden="1" customWidth="1"/>
    <col min="3" max="16384" width="9" style="271"/>
  </cols>
  <sheetData>
    <row r="1" ht="36.75" customHeight="1" spans="1:2">
      <c r="A1" s="272" t="s">
        <v>0</v>
      </c>
      <c r="B1" s="271" t="s">
        <v>1</v>
      </c>
    </row>
    <row r="2" ht="52.5" customHeight="1" spans="1:2">
      <c r="A2" s="273"/>
      <c r="B2" s="271" t="s">
        <v>2</v>
      </c>
    </row>
    <row r="3" ht="178.5" customHeight="1" spans="1:2">
      <c r="A3" s="274" t="s">
        <v>3</v>
      </c>
      <c r="B3" s="271" t="s">
        <v>4</v>
      </c>
    </row>
    <row r="4" ht="51.75" customHeight="1" spans="1:2">
      <c r="A4" s="274" t="s">
        <v>0</v>
      </c>
      <c r="B4" s="271" t="s">
        <v>5</v>
      </c>
    </row>
    <row r="5" ht="33" customHeight="1" spans="1:2">
      <c r="A5" s="275"/>
      <c r="B5" s="271" t="s">
        <v>6</v>
      </c>
    </row>
    <row r="6" ht="42" customHeight="1" spans="1:2">
      <c r="A6" s="275"/>
      <c r="B6" s="271" t="s">
        <v>7</v>
      </c>
    </row>
  </sheetData>
  <printOptions horizontalCentered="1"/>
  <pageMargins left="0.75" right="0.75" top="0.979166666666667" bottom="0.979166666666667" header="0.509027777777778" footer="0.509027777777778"/>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5"/>
  <sheetViews>
    <sheetView showGridLines="0" showZeros="0" workbookViewId="0">
      <selection activeCell="J8" sqref="J8"/>
    </sheetView>
  </sheetViews>
  <sheetFormatPr defaultColWidth="5.75" defaultRowHeight="15.75"/>
  <cols>
    <col min="1" max="1" width="30.5" style="68" customWidth="1"/>
    <col min="2" max="2" width="6.75" style="68" customWidth="1"/>
    <col min="3" max="3" width="5.125" style="68" customWidth="1"/>
    <col min="4" max="8" width="5.625" style="68" customWidth="1"/>
    <col min="9" max="9" width="6.75" style="68" customWidth="1"/>
    <col min="10" max="15" width="5.625" style="68" customWidth="1"/>
    <col min="16" max="16" width="4.75" style="68" customWidth="1"/>
    <col min="17" max="19" width="5.625" style="68" customWidth="1"/>
    <col min="20" max="20" width="5.875" style="68" customWidth="1"/>
    <col min="21" max="21" width="4.5" style="68" customWidth="1"/>
    <col min="22" max="22" width="7" style="68" customWidth="1"/>
    <col min="23" max="24" width="5.625" style="68" customWidth="1"/>
    <col min="25" max="25" width="8.625" style="68" customWidth="1"/>
    <col min="26" max="26" width="5" style="68" customWidth="1"/>
    <col min="27" max="27" width="5" style="69" customWidth="1"/>
    <col min="28" max="28" width="5.625" style="68" customWidth="1"/>
    <col min="29" max="16384" width="5.75" style="68"/>
  </cols>
  <sheetData>
    <row r="1" ht="26.25" customHeight="1" spans="1:1">
      <c r="A1" s="41" t="s">
        <v>1731</v>
      </c>
    </row>
    <row r="2" s="109" customFormat="1" ht="26.25" customHeight="1" spans="1:28">
      <c r="A2" s="110" t="s">
        <v>1732</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row>
    <row r="3" ht="26.25" customHeight="1" spans="1:28">
      <c r="A3" s="71"/>
      <c r="B3" s="71"/>
      <c r="C3" s="71"/>
      <c r="D3" s="71"/>
      <c r="E3" s="71"/>
      <c r="F3" s="71"/>
      <c r="G3" s="71"/>
      <c r="H3" s="71"/>
      <c r="I3" s="71"/>
      <c r="J3" s="71"/>
      <c r="K3" s="71"/>
      <c r="L3" s="71"/>
      <c r="M3" s="71"/>
      <c r="N3" s="71"/>
      <c r="O3" s="71"/>
      <c r="P3" s="71"/>
      <c r="Q3" s="71"/>
      <c r="R3" s="71"/>
      <c r="S3" s="71"/>
      <c r="T3" s="71"/>
      <c r="U3" s="71"/>
      <c r="V3" s="71"/>
      <c r="W3" s="71"/>
      <c r="X3" s="71"/>
      <c r="Y3" s="71"/>
      <c r="Z3" s="71"/>
      <c r="AA3" s="125"/>
      <c r="AB3" s="87" t="s">
        <v>34</v>
      </c>
    </row>
    <row r="4" ht="27.75" customHeight="1" spans="1:28">
      <c r="A4" s="73" t="s">
        <v>1733</v>
      </c>
      <c r="B4" s="111" t="s">
        <v>1734</v>
      </c>
      <c r="C4" s="111"/>
      <c r="D4" s="111"/>
      <c r="E4" s="111"/>
      <c r="F4" s="111"/>
      <c r="G4" s="111"/>
      <c r="H4" s="111"/>
      <c r="I4" s="111"/>
      <c r="J4" s="111"/>
      <c r="K4" s="111"/>
      <c r="L4" s="111"/>
      <c r="M4" s="111"/>
      <c r="N4" s="111"/>
      <c r="O4" s="111"/>
      <c r="P4" s="111"/>
      <c r="Q4" s="111"/>
      <c r="R4" s="111"/>
      <c r="S4" s="111"/>
      <c r="T4" s="111"/>
      <c r="U4" s="111"/>
      <c r="V4" s="111"/>
      <c r="W4" s="111"/>
      <c r="X4" s="111"/>
      <c r="Y4" s="111"/>
      <c r="Z4" s="111"/>
      <c r="AA4" s="116"/>
      <c r="AB4" s="111"/>
    </row>
    <row r="5" ht="27.75" customHeight="1" spans="1:28">
      <c r="A5" s="112"/>
      <c r="B5" s="113" t="s">
        <v>1735</v>
      </c>
      <c r="C5" s="118" t="s">
        <v>1736</v>
      </c>
      <c r="D5" s="120"/>
      <c r="E5" s="120"/>
      <c r="F5" s="120"/>
      <c r="G5" s="120"/>
      <c r="H5" s="120"/>
      <c r="I5" s="120"/>
      <c r="J5" s="120"/>
      <c r="K5" s="120"/>
      <c r="L5" s="120"/>
      <c r="M5" s="120"/>
      <c r="N5" s="120"/>
      <c r="O5" s="120"/>
      <c r="P5" s="120"/>
      <c r="Q5" s="120"/>
      <c r="R5" s="120"/>
      <c r="S5" s="124"/>
      <c r="T5" s="118" t="s">
        <v>1737</v>
      </c>
      <c r="U5" s="120"/>
      <c r="V5" s="120"/>
      <c r="W5" s="120"/>
      <c r="X5" s="120"/>
      <c r="Y5" s="120"/>
      <c r="Z5" s="120"/>
      <c r="AA5" s="120"/>
      <c r="AB5" s="124"/>
    </row>
    <row r="6" ht="72.75" customHeight="1" spans="1:28">
      <c r="A6" s="75"/>
      <c r="B6" s="114"/>
      <c r="C6" s="74" t="s">
        <v>1738</v>
      </c>
      <c r="D6" s="74" t="s">
        <v>1739</v>
      </c>
      <c r="E6" s="74" t="s">
        <v>1740</v>
      </c>
      <c r="F6" s="74" t="s">
        <v>1741</v>
      </c>
      <c r="G6" s="74" t="s">
        <v>1742</v>
      </c>
      <c r="H6" s="74" t="s">
        <v>1743</v>
      </c>
      <c r="I6" s="74" t="s">
        <v>1744</v>
      </c>
      <c r="J6" s="74" t="s">
        <v>1745</v>
      </c>
      <c r="K6" s="74" t="s">
        <v>1746</v>
      </c>
      <c r="L6" s="74" t="s">
        <v>1747</v>
      </c>
      <c r="M6" s="74" t="s">
        <v>1748</v>
      </c>
      <c r="N6" s="74" t="s">
        <v>1749</v>
      </c>
      <c r="O6" s="74" t="s">
        <v>1750</v>
      </c>
      <c r="P6" s="74" t="s">
        <v>1751</v>
      </c>
      <c r="Q6" s="74" t="s">
        <v>1752</v>
      </c>
      <c r="R6" s="84" t="s">
        <v>1753</v>
      </c>
      <c r="S6" s="74" t="s">
        <v>1754</v>
      </c>
      <c r="T6" s="74" t="s">
        <v>1738</v>
      </c>
      <c r="U6" s="74" t="s">
        <v>1755</v>
      </c>
      <c r="V6" s="74" t="s">
        <v>1756</v>
      </c>
      <c r="W6" s="74" t="s">
        <v>1757</v>
      </c>
      <c r="X6" s="74" t="s">
        <v>1758</v>
      </c>
      <c r="Y6" s="74" t="s">
        <v>1759</v>
      </c>
      <c r="Z6" s="74" t="s">
        <v>1760</v>
      </c>
      <c r="AA6" s="74" t="s">
        <v>1761</v>
      </c>
      <c r="AB6" s="74" t="s">
        <v>1762</v>
      </c>
    </row>
    <row r="7" s="67" customFormat="1" ht="24" customHeight="1" spans="1:28">
      <c r="A7" s="76" t="s">
        <v>1763</v>
      </c>
      <c r="B7" s="121">
        <f>B8+B9</f>
        <v>86900</v>
      </c>
      <c r="C7" s="121">
        <f t="shared" ref="C7:AB7" si="0">C8+C9</f>
        <v>54900</v>
      </c>
      <c r="D7" s="121">
        <f t="shared" si="0"/>
        <v>15600</v>
      </c>
      <c r="E7" s="121">
        <f t="shared" si="0"/>
        <v>3500</v>
      </c>
      <c r="F7" s="121">
        <f t="shared" si="0"/>
        <v>0</v>
      </c>
      <c r="G7" s="121">
        <f t="shared" si="0"/>
        <v>1100</v>
      </c>
      <c r="H7" s="121">
        <f t="shared" si="0"/>
        <v>500</v>
      </c>
      <c r="I7" s="121">
        <f t="shared" si="0"/>
        <v>2200</v>
      </c>
      <c r="J7" s="121">
        <f t="shared" si="0"/>
        <v>930</v>
      </c>
      <c r="K7" s="121">
        <f t="shared" si="0"/>
        <v>460</v>
      </c>
      <c r="L7" s="121">
        <f t="shared" si="0"/>
        <v>1000</v>
      </c>
      <c r="M7" s="121">
        <f t="shared" si="0"/>
        <v>11060</v>
      </c>
      <c r="N7" s="121">
        <f t="shared" si="0"/>
        <v>800</v>
      </c>
      <c r="O7" s="121">
        <f t="shared" si="0"/>
        <v>9000</v>
      </c>
      <c r="P7" s="121">
        <f t="shared" si="0"/>
        <v>8000</v>
      </c>
      <c r="Q7" s="121">
        <f t="shared" si="0"/>
        <v>600</v>
      </c>
      <c r="R7" s="121">
        <f t="shared" si="0"/>
        <v>150</v>
      </c>
      <c r="S7" s="121">
        <f t="shared" si="0"/>
        <v>0</v>
      </c>
      <c r="T7" s="121">
        <f t="shared" si="0"/>
        <v>32000</v>
      </c>
      <c r="U7" s="121">
        <f t="shared" si="0"/>
        <v>3040</v>
      </c>
      <c r="V7" s="121">
        <f t="shared" si="0"/>
        <v>11960</v>
      </c>
      <c r="W7" s="121">
        <f t="shared" si="0"/>
        <v>4000</v>
      </c>
      <c r="X7" s="121">
        <f t="shared" si="0"/>
        <v>0</v>
      </c>
      <c r="Y7" s="121">
        <f t="shared" si="0"/>
        <v>10800</v>
      </c>
      <c r="Z7" s="121">
        <f t="shared" si="0"/>
        <v>200</v>
      </c>
      <c r="AA7" s="121">
        <f t="shared" si="0"/>
        <v>0</v>
      </c>
      <c r="AB7" s="121">
        <f t="shared" si="0"/>
        <v>2000</v>
      </c>
    </row>
    <row r="8" s="67" customFormat="1" ht="24" customHeight="1" spans="1:28">
      <c r="A8" s="78" t="s">
        <v>1764</v>
      </c>
      <c r="B8" s="121">
        <f>表一!C33</f>
        <v>86900</v>
      </c>
      <c r="C8" s="121">
        <f>SUM(D8:S8)</f>
        <v>54900</v>
      </c>
      <c r="D8" s="121">
        <f>表一!C6</f>
        <v>15600</v>
      </c>
      <c r="E8" s="121">
        <f>表一!C7</f>
        <v>3500</v>
      </c>
      <c r="F8" s="121">
        <f>表一!C8</f>
        <v>0</v>
      </c>
      <c r="G8" s="121">
        <f>表一!C9</f>
        <v>1100</v>
      </c>
      <c r="H8" s="121">
        <f>表一!C10</f>
        <v>500</v>
      </c>
      <c r="I8" s="121">
        <f>表一!C11</f>
        <v>2200</v>
      </c>
      <c r="J8" s="121">
        <f>表一!C12</f>
        <v>930</v>
      </c>
      <c r="K8" s="121">
        <f>表一!C13</f>
        <v>460</v>
      </c>
      <c r="L8" s="121">
        <f>表一!C14</f>
        <v>1000</v>
      </c>
      <c r="M8" s="121">
        <f>表一!C15</f>
        <v>11060</v>
      </c>
      <c r="N8" s="121">
        <f>表一!C16</f>
        <v>800</v>
      </c>
      <c r="O8" s="121">
        <f>表一!C17</f>
        <v>9000</v>
      </c>
      <c r="P8" s="121">
        <f>表一!C18</f>
        <v>8000</v>
      </c>
      <c r="Q8" s="121">
        <f>表一!C19</f>
        <v>600</v>
      </c>
      <c r="R8" s="121">
        <f>表一!C20</f>
        <v>150</v>
      </c>
      <c r="S8" s="121">
        <f>表一!C21</f>
        <v>0</v>
      </c>
      <c r="T8" s="121">
        <f>SUM(U8:AB8)</f>
        <v>32000</v>
      </c>
      <c r="U8" s="121">
        <f>表一!C23</f>
        <v>3040</v>
      </c>
      <c r="V8" s="121">
        <f>表一!C24</f>
        <v>11960</v>
      </c>
      <c r="W8" s="121">
        <f>表一!C25</f>
        <v>4000</v>
      </c>
      <c r="X8" s="121">
        <f>表一!C26</f>
        <v>0</v>
      </c>
      <c r="Y8" s="121">
        <f>表一!C27</f>
        <v>10800</v>
      </c>
      <c r="Z8" s="121">
        <f>表一!C28</f>
        <v>200</v>
      </c>
      <c r="AA8" s="126">
        <f>表一!C29</f>
        <v>0</v>
      </c>
      <c r="AB8" s="121">
        <f>表一!C30</f>
        <v>2000</v>
      </c>
    </row>
    <row r="9" s="67" customFormat="1" ht="24" customHeight="1" spans="1:28">
      <c r="A9" s="122" t="s">
        <v>1765</v>
      </c>
      <c r="B9" s="121">
        <f>SUM(B10:B15)</f>
        <v>0</v>
      </c>
      <c r="C9" s="121">
        <f t="shared" ref="C9:AB9" si="1">SUM(C10:C15)</f>
        <v>0</v>
      </c>
      <c r="D9" s="121">
        <f t="shared" si="1"/>
        <v>0</v>
      </c>
      <c r="E9" s="121">
        <f t="shared" si="1"/>
        <v>0</v>
      </c>
      <c r="F9" s="121">
        <f t="shared" si="1"/>
        <v>0</v>
      </c>
      <c r="G9" s="121">
        <f t="shared" si="1"/>
        <v>0</v>
      </c>
      <c r="H9" s="121">
        <f t="shared" si="1"/>
        <v>0</v>
      </c>
      <c r="I9" s="121">
        <f t="shared" si="1"/>
        <v>0</v>
      </c>
      <c r="J9" s="121">
        <f t="shared" si="1"/>
        <v>0</v>
      </c>
      <c r="K9" s="121">
        <f t="shared" si="1"/>
        <v>0</v>
      </c>
      <c r="L9" s="121">
        <f t="shared" si="1"/>
        <v>0</v>
      </c>
      <c r="M9" s="121">
        <f t="shared" si="1"/>
        <v>0</v>
      </c>
      <c r="N9" s="121">
        <f t="shared" si="1"/>
        <v>0</v>
      </c>
      <c r="O9" s="121">
        <f t="shared" si="1"/>
        <v>0</v>
      </c>
      <c r="P9" s="121">
        <f t="shared" si="1"/>
        <v>0</v>
      </c>
      <c r="Q9" s="121">
        <f t="shared" si="1"/>
        <v>0</v>
      </c>
      <c r="R9" s="121">
        <f t="shared" si="1"/>
        <v>0</v>
      </c>
      <c r="S9" s="121">
        <f t="shared" si="1"/>
        <v>0</v>
      </c>
      <c r="T9" s="121">
        <f t="shared" si="1"/>
        <v>0</v>
      </c>
      <c r="U9" s="121">
        <f t="shared" si="1"/>
        <v>0</v>
      </c>
      <c r="V9" s="121">
        <f t="shared" si="1"/>
        <v>0</v>
      </c>
      <c r="W9" s="121">
        <f t="shared" si="1"/>
        <v>0</v>
      </c>
      <c r="X9" s="121">
        <f t="shared" si="1"/>
        <v>0</v>
      </c>
      <c r="Y9" s="121">
        <f t="shared" si="1"/>
        <v>0</v>
      </c>
      <c r="Z9" s="121">
        <f t="shared" si="1"/>
        <v>0</v>
      </c>
      <c r="AA9" s="121">
        <f t="shared" si="1"/>
        <v>0</v>
      </c>
      <c r="AB9" s="121">
        <f t="shared" si="1"/>
        <v>0</v>
      </c>
    </row>
    <row r="10" s="67" customFormat="1" ht="24" customHeight="1" spans="1:28">
      <c r="A10" s="83" t="s">
        <v>1766</v>
      </c>
      <c r="B10" s="82"/>
      <c r="C10" s="82"/>
      <c r="D10" s="82"/>
      <c r="E10" s="82"/>
      <c r="F10" s="82"/>
      <c r="G10" s="82"/>
      <c r="H10" s="82"/>
      <c r="I10" s="82"/>
      <c r="J10" s="123"/>
      <c r="K10" s="82"/>
      <c r="L10" s="82"/>
      <c r="M10" s="82"/>
      <c r="N10" s="82"/>
      <c r="O10" s="82"/>
      <c r="P10" s="82"/>
      <c r="Q10" s="82"/>
      <c r="R10" s="82"/>
      <c r="S10" s="82"/>
      <c r="T10" s="82"/>
      <c r="U10" s="82"/>
      <c r="V10" s="82"/>
      <c r="W10" s="82"/>
      <c r="X10" s="82"/>
      <c r="Y10" s="82"/>
      <c r="Z10" s="82"/>
      <c r="AA10" s="86"/>
      <c r="AB10" s="82"/>
    </row>
    <row r="11" s="67" customFormat="1" ht="24" customHeight="1" spans="1:28">
      <c r="A11" s="83" t="s">
        <v>1767</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6"/>
      <c r="AB11" s="82"/>
    </row>
    <row r="12" s="67" customFormat="1" ht="24" customHeight="1" spans="1:28">
      <c r="A12" s="83" t="s">
        <v>1768</v>
      </c>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6"/>
      <c r="AB12" s="82"/>
    </row>
    <row r="13" s="67" customFormat="1" ht="24" customHeight="1" spans="1:28">
      <c r="A13" s="83" t="s">
        <v>1769</v>
      </c>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6"/>
      <c r="AB13" s="82"/>
    </row>
    <row r="14" s="67" customFormat="1" ht="24" customHeight="1" spans="1:28">
      <c r="A14" s="83"/>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6"/>
      <c r="AB14" s="82"/>
    </row>
    <row r="15" s="67" customFormat="1" ht="24" customHeight="1" spans="1:28">
      <c r="A15" s="83"/>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6"/>
      <c r="AB15" s="82"/>
    </row>
  </sheetData>
  <mergeCells count="5">
    <mergeCell ref="A2:AB2"/>
    <mergeCell ref="C5:S5"/>
    <mergeCell ref="T5:AB5"/>
    <mergeCell ref="A4:A6"/>
    <mergeCell ref="B5:B6"/>
  </mergeCells>
  <printOptions horizontalCentered="1" verticalCentered="1"/>
  <pageMargins left="0.196527777777778" right="0.196527777777778" top="0.590277777777778" bottom="0.471527777777778" header="0.313888888888889" footer="0.313888888888889"/>
  <pageSetup paperSize="9" scale="77"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8"/>
  <sheetViews>
    <sheetView showGridLines="0" showZeros="0" workbookViewId="0">
      <selection activeCell="M26" sqref="M26"/>
    </sheetView>
  </sheetViews>
  <sheetFormatPr defaultColWidth="5.75" defaultRowHeight="15.75"/>
  <cols>
    <col min="1" max="1" width="31.625" style="68" customWidth="1"/>
    <col min="2" max="2" width="7.5" style="68" customWidth="1"/>
    <col min="3" max="5" width="5.625" style="68" customWidth="1"/>
    <col min="6" max="6" width="5.75" style="68" customWidth="1"/>
    <col min="7" max="9" width="5.625" style="68" customWidth="1"/>
    <col min="10" max="15" width="5.375" style="68" customWidth="1"/>
    <col min="16" max="16" width="5.375" style="69" customWidth="1"/>
    <col min="17" max="26" width="5.375" style="68" customWidth="1"/>
    <col min="27" max="16384" width="5.75" style="68"/>
  </cols>
  <sheetData>
    <row r="1" ht="28.5" customHeight="1" spans="1:1">
      <c r="A1" s="41" t="s">
        <v>1770</v>
      </c>
    </row>
    <row r="2" s="109" customFormat="1" ht="28.5" customHeight="1" spans="1:27">
      <c r="A2" s="110" t="s">
        <v>1732</v>
      </c>
      <c r="B2" s="110" t="s">
        <v>1771</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row>
    <row r="3" ht="28.5" customHeight="1" spans="1:26">
      <c r="A3" s="87"/>
      <c r="B3" s="87" t="s">
        <v>0</v>
      </c>
      <c r="C3" s="87"/>
      <c r="D3" s="87"/>
      <c r="E3" s="87"/>
      <c r="F3" s="87"/>
      <c r="G3" s="87"/>
      <c r="H3" s="87"/>
      <c r="I3" s="87"/>
      <c r="J3" s="87"/>
      <c r="K3" s="87"/>
      <c r="L3" s="87"/>
      <c r="M3" s="87"/>
      <c r="N3" s="87"/>
      <c r="O3" s="87"/>
      <c r="P3" s="115"/>
      <c r="Q3" s="87"/>
      <c r="R3" s="87"/>
      <c r="S3" s="87"/>
      <c r="T3" s="87"/>
      <c r="U3" s="87"/>
      <c r="V3" s="87"/>
      <c r="W3" s="87"/>
      <c r="X3" s="87"/>
      <c r="Y3" s="87"/>
      <c r="Z3" s="87" t="s">
        <v>1772</v>
      </c>
    </row>
    <row r="4" ht="26.25" customHeight="1" spans="1:26">
      <c r="A4" s="73" t="s">
        <v>1733</v>
      </c>
      <c r="B4" s="111" t="s">
        <v>1773</v>
      </c>
      <c r="C4" s="111"/>
      <c r="D4" s="111"/>
      <c r="E4" s="111"/>
      <c r="F4" s="111"/>
      <c r="G4" s="111"/>
      <c r="H4" s="111"/>
      <c r="I4" s="111"/>
      <c r="J4" s="111"/>
      <c r="K4" s="111"/>
      <c r="L4" s="111"/>
      <c r="M4" s="111"/>
      <c r="N4" s="111"/>
      <c r="O4" s="111"/>
      <c r="P4" s="116"/>
      <c r="Q4" s="111"/>
      <c r="R4" s="111"/>
      <c r="S4" s="111"/>
      <c r="T4" s="111"/>
      <c r="U4" s="111"/>
      <c r="V4" s="111"/>
      <c r="W4" s="111"/>
      <c r="X4" s="111"/>
      <c r="Y4" s="111"/>
      <c r="Z4" s="111"/>
    </row>
    <row r="5" ht="17.1" customHeight="1" spans="1:26">
      <c r="A5" s="112"/>
      <c r="B5" s="113" t="s">
        <v>1774</v>
      </c>
      <c r="C5" s="74" t="s">
        <v>1775</v>
      </c>
      <c r="D5" s="74" t="s">
        <v>1776</v>
      </c>
      <c r="E5" s="74" t="s">
        <v>1777</v>
      </c>
      <c r="F5" s="74" t="s">
        <v>1778</v>
      </c>
      <c r="G5" s="74" t="s">
        <v>1779</v>
      </c>
      <c r="H5" s="74" t="s">
        <v>1780</v>
      </c>
      <c r="I5" s="74" t="s">
        <v>1781</v>
      </c>
      <c r="J5" s="74" t="s">
        <v>1782</v>
      </c>
      <c r="K5" s="84" t="s">
        <v>1783</v>
      </c>
      <c r="L5" s="74" t="s">
        <v>1784</v>
      </c>
      <c r="M5" s="74" t="s">
        <v>1785</v>
      </c>
      <c r="N5" s="74" t="s">
        <v>1786</v>
      </c>
      <c r="O5" s="74" t="s">
        <v>1787</v>
      </c>
      <c r="P5" s="74" t="s">
        <v>1788</v>
      </c>
      <c r="Q5" s="74" t="s">
        <v>1789</v>
      </c>
      <c r="R5" s="74" t="s">
        <v>1790</v>
      </c>
      <c r="S5" s="74" t="s">
        <v>1791</v>
      </c>
      <c r="T5" s="113" t="s">
        <v>1792</v>
      </c>
      <c r="U5" s="113" t="s">
        <v>1793</v>
      </c>
      <c r="V5" s="118" t="s">
        <v>1794</v>
      </c>
      <c r="W5" s="119" t="s">
        <v>1795</v>
      </c>
      <c r="X5" s="74" t="s">
        <v>1796</v>
      </c>
      <c r="Y5" s="74" t="s">
        <v>1797</v>
      </c>
      <c r="Z5" s="74" t="s">
        <v>1798</v>
      </c>
    </row>
    <row r="6" ht="61.5" customHeight="1" spans="1:26">
      <c r="A6" s="75"/>
      <c r="B6" s="114"/>
      <c r="C6" s="74"/>
      <c r="D6" s="74" t="s">
        <v>1799</v>
      </c>
      <c r="E6" s="74" t="s">
        <v>1800</v>
      </c>
      <c r="F6" s="74"/>
      <c r="G6" s="74" t="s">
        <v>1801</v>
      </c>
      <c r="H6" s="74" t="s">
        <v>1802</v>
      </c>
      <c r="I6" s="74" t="s">
        <v>1803</v>
      </c>
      <c r="J6" s="74" t="s">
        <v>1804</v>
      </c>
      <c r="K6" s="84" t="s">
        <v>1805</v>
      </c>
      <c r="L6" s="74" t="s">
        <v>1806</v>
      </c>
      <c r="M6" s="74" t="s">
        <v>1807</v>
      </c>
      <c r="N6" s="74" t="s">
        <v>1808</v>
      </c>
      <c r="O6" s="74" t="s">
        <v>1809</v>
      </c>
      <c r="P6" s="74" t="s">
        <v>1810</v>
      </c>
      <c r="Q6" s="74" t="s">
        <v>1811</v>
      </c>
      <c r="R6" s="74" t="s">
        <v>1812</v>
      </c>
      <c r="S6" s="74" t="s">
        <v>1813</v>
      </c>
      <c r="T6" s="114"/>
      <c r="U6" s="114"/>
      <c r="V6" s="118" t="s">
        <v>1814</v>
      </c>
      <c r="W6" s="114"/>
      <c r="X6" s="74"/>
      <c r="Y6" s="74" t="s">
        <v>1815</v>
      </c>
      <c r="Z6" s="74" t="s">
        <v>1816</v>
      </c>
    </row>
    <row r="7" s="67" customFormat="1" ht="15.95" customHeight="1" spans="1:26">
      <c r="A7" s="76" t="s">
        <v>1763</v>
      </c>
      <c r="B7" s="77">
        <f>B8+B9</f>
        <v>311640</v>
      </c>
      <c r="C7" s="77">
        <f t="shared" ref="C7:Z7" si="0">C8+C9</f>
        <v>37269</v>
      </c>
      <c r="D7" s="77">
        <f t="shared" si="0"/>
        <v>0</v>
      </c>
      <c r="E7" s="77">
        <f t="shared" si="0"/>
        <v>276</v>
      </c>
      <c r="F7" s="77">
        <f t="shared" si="0"/>
        <v>13108</v>
      </c>
      <c r="G7" s="77">
        <f t="shared" si="0"/>
        <v>73452</v>
      </c>
      <c r="H7" s="77">
        <f t="shared" si="0"/>
        <v>1081</v>
      </c>
      <c r="I7" s="77">
        <f t="shared" si="0"/>
        <v>5119</v>
      </c>
      <c r="J7" s="77">
        <f t="shared" si="0"/>
        <v>49293</v>
      </c>
      <c r="K7" s="77">
        <f t="shared" si="0"/>
        <v>17646</v>
      </c>
      <c r="L7" s="77">
        <f t="shared" si="0"/>
        <v>4706</v>
      </c>
      <c r="M7" s="77">
        <f t="shared" si="0"/>
        <v>7001</v>
      </c>
      <c r="N7" s="77">
        <f t="shared" si="0"/>
        <v>57907</v>
      </c>
      <c r="O7" s="77">
        <f t="shared" si="0"/>
        <v>8719</v>
      </c>
      <c r="P7" s="77">
        <f t="shared" si="0"/>
        <v>1947</v>
      </c>
      <c r="Q7" s="77">
        <f t="shared" si="0"/>
        <v>1205</v>
      </c>
      <c r="R7" s="77">
        <f t="shared" si="0"/>
        <v>0</v>
      </c>
      <c r="S7" s="77">
        <f t="shared" si="0"/>
        <v>0</v>
      </c>
      <c r="T7" s="77">
        <f t="shared" si="0"/>
        <v>4358</v>
      </c>
      <c r="U7" s="77">
        <f t="shared" si="0"/>
        <v>11185</v>
      </c>
      <c r="V7" s="77">
        <f t="shared" si="0"/>
        <v>340</v>
      </c>
      <c r="W7" s="77">
        <f t="shared" si="0"/>
        <v>0</v>
      </c>
      <c r="X7" s="77">
        <f t="shared" si="0"/>
        <v>2000</v>
      </c>
      <c r="Y7" s="77">
        <f t="shared" si="0"/>
        <v>0</v>
      </c>
      <c r="Z7" s="77">
        <f t="shared" si="0"/>
        <v>10028</v>
      </c>
    </row>
    <row r="8" s="67" customFormat="1" ht="15.95" customHeight="1" spans="1:26">
      <c r="A8" s="78" t="s">
        <v>1764</v>
      </c>
      <c r="B8" s="77">
        <f>'表二（新）'!C1307</f>
        <v>311640</v>
      </c>
      <c r="C8" s="77">
        <f>'表二（新）'!C5</f>
        <v>37269</v>
      </c>
      <c r="D8" s="77">
        <f>'表二（新）'!C251</f>
        <v>0</v>
      </c>
      <c r="E8" s="77">
        <f>'表二（新）'!C254</f>
        <v>276</v>
      </c>
      <c r="F8" s="77">
        <f>'表二（新）'!C266</f>
        <v>13108</v>
      </c>
      <c r="G8" s="77">
        <f>'表二（新）'!C355</f>
        <v>73452</v>
      </c>
      <c r="H8" s="77">
        <f>'表二（新）'!C409</f>
        <v>1081</v>
      </c>
      <c r="I8" s="77">
        <f>'表二（新）'!C465</f>
        <v>5119</v>
      </c>
      <c r="J8" s="77">
        <f>'表二（新）'!C521</f>
        <v>49293</v>
      </c>
      <c r="K8" s="77">
        <f>'表二（新）'!C638</f>
        <v>17646</v>
      </c>
      <c r="L8" s="77">
        <f>'表二（新）'!C709</f>
        <v>4706</v>
      </c>
      <c r="M8" s="77">
        <f>'表二（新）'!C782</f>
        <v>7001</v>
      </c>
      <c r="N8" s="77">
        <f>'表二（新）'!C801</f>
        <v>57907</v>
      </c>
      <c r="O8" s="77">
        <f>'表二（新）'!C926</f>
        <v>8719</v>
      </c>
      <c r="P8" s="117">
        <f>'表二（新）'!C990</f>
        <v>1947</v>
      </c>
      <c r="Q8" s="77">
        <f>'表二（新）'!C1056</f>
        <v>1205</v>
      </c>
      <c r="R8" s="77">
        <f>'表二（新）'!C1076</f>
        <v>0</v>
      </c>
      <c r="S8" s="77">
        <f>'表二（新）'!C1091</f>
        <v>0</v>
      </c>
      <c r="T8" s="77">
        <f>'表二（新）'!C1101</f>
        <v>4358</v>
      </c>
      <c r="U8" s="77">
        <f>'表二（新）'!C1165</f>
        <v>11185</v>
      </c>
      <c r="V8" s="77">
        <f>'表二（新）'!C1183</f>
        <v>340</v>
      </c>
      <c r="W8" s="77">
        <f>'表二（新）'!C1236</f>
        <v>0</v>
      </c>
      <c r="X8" s="77">
        <f>'表二（新）'!C1294</f>
        <v>2000</v>
      </c>
      <c r="Y8" s="77">
        <f>'表二（新）'!C1300</f>
        <v>0</v>
      </c>
      <c r="Z8" s="77">
        <f>'表二（新）'!C1302</f>
        <v>10028</v>
      </c>
    </row>
    <row r="9" s="67" customFormat="1" ht="15.95" customHeight="1" spans="1:26">
      <c r="A9" s="80" t="s">
        <v>1817</v>
      </c>
      <c r="B9" s="77">
        <f>SUM(B10:B13)</f>
        <v>0</v>
      </c>
      <c r="C9" s="77">
        <f t="shared" ref="C9:Z9" si="1">SUM(C10:C13)</f>
        <v>0</v>
      </c>
      <c r="D9" s="77">
        <f t="shared" si="1"/>
        <v>0</v>
      </c>
      <c r="E9" s="77">
        <f t="shared" si="1"/>
        <v>0</v>
      </c>
      <c r="F9" s="77">
        <f t="shared" si="1"/>
        <v>0</v>
      </c>
      <c r="G9" s="77">
        <f t="shared" si="1"/>
        <v>0</v>
      </c>
      <c r="H9" s="77">
        <f t="shared" si="1"/>
        <v>0</v>
      </c>
      <c r="I9" s="77">
        <f t="shared" si="1"/>
        <v>0</v>
      </c>
      <c r="J9" s="77">
        <f t="shared" si="1"/>
        <v>0</v>
      </c>
      <c r="K9" s="77">
        <f t="shared" si="1"/>
        <v>0</v>
      </c>
      <c r="L9" s="77">
        <f t="shared" si="1"/>
        <v>0</v>
      </c>
      <c r="M9" s="77">
        <f t="shared" si="1"/>
        <v>0</v>
      </c>
      <c r="N9" s="77">
        <f t="shared" si="1"/>
        <v>0</v>
      </c>
      <c r="O9" s="77">
        <f t="shared" si="1"/>
        <v>0</v>
      </c>
      <c r="P9" s="77">
        <f t="shared" si="1"/>
        <v>0</v>
      </c>
      <c r="Q9" s="77">
        <f t="shared" si="1"/>
        <v>0</v>
      </c>
      <c r="R9" s="77">
        <f t="shared" si="1"/>
        <v>0</v>
      </c>
      <c r="S9" s="77">
        <f t="shared" si="1"/>
        <v>0</v>
      </c>
      <c r="T9" s="77">
        <f t="shared" si="1"/>
        <v>0</v>
      </c>
      <c r="U9" s="77">
        <f t="shared" si="1"/>
        <v>0</v>
      </c>
      <c r="V9" s="77">
        <f t="shared" si="1"/>
        <v>0</v>
      </c>
      <c r="W9" s="77">
        <f t="shared" si="1"/>
        <v>0</v>
      </c>
      <c r="X9" s="77">
        <f t="shared" si="1"/>
        <v>0</v>
      </c>
      <c r="Y9" s="77">
        <f t="shared" si="1"/>
        <v>0</v>
      </c>
      <c r="Z9" s="77">
        <f t="shared" si="1"/>
        <v>0</v>
      </c>
    </row>
    <row r="10" s="67" customFormat="1" ht="15.95" customHeight="1" spans="1:26">
      <c r="A10" s="81"/>
      <c r="B10" s="82"/>
      <c r="C10" s="82"/>
      <c r="D10" s="82"/>
      <c r="E10" s="82"/>
      <c r="F10" s="82"/>
      <c r="G10" s="82"/>
      <c r="H10" s="82"/>
      <c r="I10" s="82"/>
      <c r="J10" s="82"/>
      <c r="K10" s="82"/>
      <c r="L10" s="82"/>
      <c r="M10" s="82"/>
      <c r="N10" s="82"/>
      <c r="O10" s="82"/>
      <c r="P10" s="86"/>
      <c r="Q10" s="82"/>
      <c r="R10" s="82"/>
      <c r="S10" s="82"/>
      <c r="T10" s="82"/>
      <c r="U10" s="82"/>
      <c r="V10" s="82"/>
      <c r="W10" s="82"/>
      <c r="X10" s="82"/>
      <c r="Y10" s="82"/>
      <c r="Z10" s="82"/>
    </row>
    <row r="11" s="67" customFormat="1" ht="15.95" customHeight="1" spans="1:26">
      <c r="A11" s="83" t="s">
        <v>1767</v>
      </c>
      <c r="B11" s="82"/>
      <c r="C11" s="82"/>
      <c r="D11" s="82"/>
      <c r="E11" s="82"/>
      <c r="F11" s="82"/>
      <c r="G11" s="82"/>
      <c r="H11" s="82"/>
      <c r="I11" s="82"/>
      <c r="J11" s="82"/>
      <c r="K11" s="82"/>
      <c r="L11" s="82"/>
      <c r="M11" s="82"/>
      <c r="N11" s="82"/>
      <c r="O11" s="82"/>
      <c r="P11" s="86"/>
      <c r="Q11" s="82"/>
      <c r="R11" s="82"/>
      <c r="S11" s="82"/>
      <c r="T11" s="82"/>
      <c r="U11" s="82"/>
      <c r="V11" s="82"/>
      <c r="W11" s="82"/>
      <c r="X11" s="82"/>
      <c r="Y11" s="82"/>
      <c r="Z11" s="82"/>
    </row>
    <row r="12" s="67" customFormat="1" ht="15.95" customHeight="1" spans="1:26">
      <c r="A12" s="83" t="s">
        <v>1768</v>
      </c>
      <c r="B12" s="82"/>
      <c r="C12" s="82"/>
      <c r="D12" s="82"/>
      <c r="E12" s="82"/>
      <c r="F12" s="82"/>
      <c r="G12" s="82"/>
      <c r="H12" s="82"/>
      <c r="I12" s="82"/>
      <c r="J12" s="82"/>
      <c r="K12" s="82"/>
      <c r="L12" s="82"/>
      <c r="M12" s="82"/>
      <c r="N12" s="82"/>
      <c r="O12" s="82"/>
      <c r="P12" s="86"/>
      <c r="Q12" s="82"/>
      <c r="R12" s="82"/>
      <c r="S12" s="82"/>
      <c r="T12" s="82"/>
      <c r="U12" s="82"/>
      <c r="V12" s="82"/>
      <c r="W12" s="82"/>
      <c r="X12" s="82"/>
      <c r="Y12" s="82"/>
      <c r="Z12" s="82"/>
    </row>
    <row r="13" s="67" customFormat="1" ht="15.95" customHeight="1" spans="1:26">
      <c r="A13" s="83" t="s">
        <v>1769</v>
      </c>
      <c r="B13" s="82"/>
      <c r="C13" s="82"/>
      <c r="D13" s="82"/>
      <c r="E13" s="82"/>
      <c r="F13" s="82"/>
      <c r="G13" s="82"/>
      <c r="H13" s="82"/>
      <c r="I13" s="82"/>
      <c r="J13" s="82"/>
      <c r="K13" s="82"/>
      <c r="L13" s="82"/>
      <c r="M13" s="82"/>
      <c r="N13" s="82"/>
      <c r="O13" s="82"/>
      <c r="P13" s="86"/>
      <c r="Q13" s="82"/>
      <c r="R13" s="82"/>
      <c r="S13" s="82"/>
      <c r="T13" s="82"/>
      <c r="U13" s="82"/>
      <c r="V13" s="82"/>
      <c r="W13" s="82"/>
      <c r="X13" s="82"/>
      <c r="Y13" s="82"/>
      <c r="Z13" s="82"/>
    </row>
    <row r="14" s="67" customFormat="1" ht="15.95" customHeight="1" spans="1:26">
      <c r="A14" s="82"/>
      <c r="B14" s="82"/>
      <c r="C14" s="82"/>
      <c r="D14" s="82"/>
      <c r="E14" s="82"/>
      <c r="F14" s="82"/>
      <c r="G14" s="82"/>
      <c r="H14" s="82"/>
      <c r="I14" s="82"/>
      <c r="J14" s="82"/>
      <c r="K14" s="82"/>
      <c r="L14" s="82"/>
      <c r="M14" s="82"/>
      <c r="N14" s="82"/>
      <c r="O14" s="82"/>
      <c r="P14" s="86"/>
      <c r="Q14" s="82"/>
      <c r="R14" s="82"/>
      <c r="S14" s="82"/>
      <c r="T14" s="82"/>
      <c r="U14" s="82"/>
      <c r="V14" s="82"/>
      <c r="W14" s="82"/>
      <c r="X14" s="82"/>
      <c r="Y14" s="82"/>
      <c r="Z14" s="82"/>
    </row>
    <row r="15" s="67" customFormat="1" ht="15.95" customHeight="1" spans="1:26">
      <c r="A15" s="82"/>
      <c r="B15" s="82"/>
      <c r="C15" s="82"/>
      <c r="D15" s="82"/>
      <c r="E15" s="82"/>
      <c r="F15" s="82"/>
      <c r="G15" s="82"/>
      <c r="H15" s="82"/>
      <c r="I15" s="82"/>
      <c r="J15" s="82"/>
      <c r="K15" s="82"/>
      <c r="L15" s="82"/>
      <c r="M15" s="82"/>
      <c r="N15" s="82"/>
      <c r="O15" s="82"/>
      <c r="P15" s="86"/>
      <c r="Q15" s="82"/>
      <c r="R15" s="82"/>
      <c r="S15" s="82"/>
      <c r="T15" s="82"/>
      <c r="U15" s="82"/>
      <c r="V15" s="82"/>
      <c r="W15" s="82"/>
      <c r="X15" s="82"/>
      <c r="Y15" s="82"/>
      <c r="Z15" s="82"/>
    </row>
    <row r="16" s="67" customFormat="1" ht="15.95" customHeight="1" spans="1:26">
      <c r="A16" s="82"/>
      <c r="B16" s="82"/>
      <c r="C16" s="82"/>
      <c r="D16" s="82"/>
      <c r="E16" s="82"/>
      <c r="F16" s="82"/>
      <c r="G16" s="82"/>
      <c r="H16" s="82"/>
      <c r="I16" s="82"/>
      <c r="J16" s="82"/>
      <c r="K16" s="82"/>
      <c r="L16" s="82"/>
      <c r="M16" s="82"/>
      <c r="N16" s="82"/>
      <c r="O16" s="82"/>
      <c r="P16" s="86"/>
      <c r="Q16" s="82"/>
      <c r="R16" s="82"/>
      <c r="S16" s="82"/>
      <c r="T16" s="82"/>
      <c r="U16" s="82"/>
      <c r="V16" s="82"/>
      <c r="W16" s="82"/>
      <c r="X16" s="82"/>
      <c r="Y16" s="82"/>
      <c r="Z16" s="82"/>
    </row>
    <row r="17" s="67" customFormat="1" ht="15.95" customHeight="1" spans="1:26">
      <c r="A17" s="82"/>
      <c r="B17" s="82"/>
      <c r="C17" s="82"/>
      <c r="D17" s="82"/>
      <c r="E17" s="82"/>
      <c r="F17" s="82"/>
      <c r="G17" s="82"/>
      <c r="H17" s="82"/>
      <c r="I17" s="82"/>
      <c r="J17" s="82"/>
      <c r="K17" s="82"/>
      <c r="L17" s="82"/>
      <c r="M17" s="82"/>
      <c r="N17" s="82"/>
      <c r="O17" s="82"/>
      <c r="P17" s="86"/>
      <c r="Q17" s="82"/>
      <c r="R17" s="82"/>
      <c r="S17" s="82"/>
      <c r="T17" s="82"/>
      <c r="U17" s="82"/>
      <c r="V17" s="82"/>
      <c r="W17" s="82"/>
      <c r="X17" s="82"/>
      <c r="Y17" s="82"/>
      <c r="Z17" s="82"/>
    </row>
    <row r="18" s="67" customFormat="1" ht="15.95" customHeight="1" spans="1:26">
      <c r="A18" s="82"/>
      <c r="B18" s="82"/>
      <c r="C18" s="82"/>
      <c r="D18" s="82"/>
      <c r="E18" s="82"/>
      <c r="F18" s="82"/>
      <c r="G18" s="82"/>
      <c r="H18" s="82"/>
      <c r="I18" s="82"/>
      <c r="J18" s="82"/>
      <c r="K18" s="82"/>
      <c r="L18" s="82"/>
      <c r="M18" s="82"/>
      <c r="N18" s="82"/>
      <c r="O18" s="82"/>
      <c r="P18" s="86"/>
      <c r="Q18" s="82"/>
      <c r="R18" s="82"/>
      <c r="S18" s="82"/>
      <c r="T18" s="82"/>
      <c r="U18" s="82"/>
      <c r="V18" s="82"/>
      <c r="W18" s="82"/>
      <c r="X18" s="82"/>
      <c r="Y18" s="82"/>
      <c r="Z18" s="82"/>
    </row>
  </sheetData>
  <mergeCells count="27">
    <mergeCell ref="A2:AA2"/>
    <mergeCell ref="A4:A6"/>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s>
  <printOptions horizontalCentered="1"/>
  <pageMargins left="0.471527777777778" right="0.471527777777778" top="0.590277777777778" bottom="0.471527777777778" header="0.313888888888889" footer="0.313888888888889"/>
  <pageSetup paperSize="9" scale="8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26"/>
  <sheetViews>
    <sheetView showGridLines="0" showZeros="0" workbookViewId="0">
      <selection activeCell="G8" sqref="G8"/>
    </sheetView>
  </sheetViews>
  <sheetFormatPr defaultColWidth="5.75" defaultRowHeight="14.25"/>
  <cols>
    <col min="1" max="1" width="28.125" style="89" customWidth="1"/>
    <col min="2" max="3" width="7.5" style="89" customWidth="1"/>
    <col min="4" max="9" width="5" style="89" customWidth="1"/>
    <col min="10" max="10" width="5" style="90" customWidth="1"/>
    <col min="11" max="11" width="5" style="89" customWidth="1"/>
    <col min="12" max="14" width="5" style="90" customWidth="1"/>
    <col min="15" max="18" width="5" style="89" customWidth="1"/>
    <col min="19" max="22" width="5" style="90" customWidth="1"/>
    <col min="23" max="43" width="5" style="89" customWidth="1"/>
    <col min="44" max="16384" width="5.75" style="89"/>
  </cols>
  <sheetData>
    <row r="1" ht="27" customHeight="1" spans="1:1">
      <c r="A1" s="28" t="s">
        <v>1818</v>
      </c>
    </row>
    <row r="2" ht="27" customHeight="1" spans="1:43">
      <c r="A2" s="32" t="s">
        <v>1819</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row>
    <row r="3" ht="27" customHeight="1" spans="1:43">
      <c r="A3" s="91" t="s">
        <v>1589</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row>
    <row r="4" ht="31.5" customHeight="1" spans="1:43">
      <c r="A4" s="92" t="s">
        <v>1820</v>
      </c>
      <c r="B4" s="93" t="s">
        <v>1821</v>
      </c>
      <c r="C4" s="94" t="s">
        <v>1822</v>
      </c>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row>
    <row r="5" ht="189.6" customHeight="1" spans="1:43">
      <c r="A5" s="95"/>
      <c r="B5" s="96"/>
      <c r="C5" s="97" t="s">
        <v>1823</v>
      </c>
      <c r="D5" s="94" t="s">
        <v>1824</v>
      </c>
      <c r="E5" s="94" t="s">
        <v>1825</v>
      </c>
      <c r="F5" s="94" t="s">
        <v>1826</v>
      </c>
      <c r="G5" s="94" t="s">
        <v>1827</v>
      </c>
      <c r="H5" s="94" t="s">
        <v>1828</v>
      </c>
      <c r="I5" s="94" t="s">
        <v>1829</v>
      </c>
      <c r="J5" s="94" t="s">
        <v>1830</v>
      </c>
      <c r="K5" s="94" t="s">
        <v>1831</v>
      </c>
      <c r="L5" s="94" t="s">
        <v>1832</v>
      </c>
      <c r="M5" s="94" t="s">
        <v>1833</v>
      </c>
      <c r="N5" s="94" t="s">
        <v>1834</v>
      </c>
      <c r="O5" s="94" t="s">
        <v>1835</v>
      </c>
      <c r="P5" s="94" t="s">
        <v>1836</v>
      </c>
      <c r="Q5" s="94" t="s">
        <v>1837</v>
      </c>
      <c r="R5" s="94" t="s">
        <v>1838</v>
      </c>
      <c r="S5" s="94" t="s">
        <v>1839</v>
      </c>
      <c r="T5" s="94" t="s">
        <v>1840</v>
      </c>
      <c r="U5" s="94" t="s">
        <v>1841</v>
      </c>
      <c r="V5" s="94" t="s">
        <v>1842</v>
      </c>
      <c r="W5" s="94" t="s">
        <v>1843</v>
      </c>
      <c r="X5" s="108" t="s">
        <v>1844</v>
      </c>
      <c r="Y5" s="108" t="s">
        <v>1845</v>
      </c>
      <c r="Z5" s="108" t="s">
        <v>1846</v>
      </c>
      <c r="AA5" s="108" t="s">
        <v>1847</v>
      </c>
      <c r="AB5" s="108" t="s">
        <v>1848</v>
      </c>
      <c r="AC5" s="108" t="s">
        <v>1849</v>
      </c>
      <c r="AD5" s="108" t="s">
        <v>1850</v>
      </c>
      <c r="AE5" s="108" t="s">
        <v>1851</v>
      </c>
      <c r="AF5" s="108" t="s">
        <v>1852</v>
      </c>
      <c r="AG5" s="108" t="s">
        <v>1853</v>
      </c>
      <c r="AH5" s="108" t="s">
        <v>1854</v>
      </c>
      <c r="AI5" s="108" t="s">
        <v>1855</v>
      </c>
      <c r="AJ5" s="108" t="s">
        <v>1856</v>
      </c>
      <c r="AK5" s="108" t="s">
        <v>1857</v>
      </c>
      <c r="AL5" s="108" t="s">
        <v>1858</v>
      </c>
      <c r="AM5" s="108" t="s">
        <v>1859</v>
      </c>
      <c r="AN5" s="108" t="s">
        <v>1860</v>
      </c>
      <c r="AO5" s="108" t="s">
        <v>1861</v>
      </c>
      <c r="AP5" s="108" t="s">
        <v>1862</v>
      </c>
      <c r="AQ5" s="108" t="s">
        <v>1863</v>
      </c>
    </row>
    <row r="6" s="88" customFormat="1" ht="17.25" customHeight="1" spans="1:43">
      <c r="A6" s="98" t="s">
        <v>1864</v>
      </c>
      <c r="B6" s="99">
        <f>B7+B8</f>
        <v>220264</v>
      </c>
      <c r="C6" s="99">
        <f t="shared" ref="C6:AQ6" si="0">C7+C8</f>
        <v>153699</v>
      </c>
      <c r="D6" s="99">
        <f t="shared" si="0"/>
        <v>197</v>
      </c>
      <c r="E6" s="99">
        <f t="shared" si="0"/>
        <v>48755</v>
      </c>
      <c r="F6" s="99">
        <f t="shared" si="0"/>
        <v>14570</v>
      </c>
      <c r="G6" s="99">
        <f t="shared" si="0"/>
        <v>3210</v>
      </c>
      <c r="H6" s="99">
        <f t="shared" si="0"/>
        <v>0</v>
      </c>
      <c r="I6" s="99">
        <f t="shared" si="0"/>
        <v>108</v>
      </c>
      <c r="J6" s="99">
        <f t="shared" si="0"/>
        <v>0</v>
      </c>
      <c r="K6" s="99">
        <f t="shared" si="0"/>
        <v>1048</v>
      </c>
      <c r="L6" s="99">
        <f t="shared" si="0"/>
        <v>9165</v>
      </c>
      <c r="M6" s="99">
        <f t="shared" si="0"/>
        <v>21480</v>
      </c>
      <c r="N6" s="99">
        <f t="shared" si="0"/>
        <v>20964</v>
      </c>
      <c r="O6" s="99">
        <f t="shared" si="0"/>
        <v>2160</v>
      </c>
      <c r="P6" s="99">
        <f t="shared" si="0"/>
        <v>3400</v>
      </c>
      <c r="Q6" s="99">
        <f t="shared" si="0"/>
        <v>4047</v>
      </c>
      <c r="R6" s="99">
        <f t="shared" si="0"/>
        <v>15710</v>
      </c>
      <c r="S6" s="99">
        <f t="shared" si="0"/>
        <v>140</v>
      </c>
      <c r="T6" s="99">
        <f t="shared" si="0"/>
        <v>0</v>
      </c>
      <c r="U6" s="99">
        <f t="shared" si="0"/>
        <v>0</v>
      </c>
      <c r="V6" s="99">
        <f t="shared" si="0"/>
        <v>3451</v>
      </c>
      <c r="W6" s="99">
        <f t="shared" si="0"/>
        <v>5294</v>
      </c>
      <c r="X6" s="99">
        <f t="shared" si="0"/>
        <v>0</v>
      </c>
      <c r="Y6" s="99">
        <f t="shared" si="0"/>
        <v>0</v>
      </c>
      <c r="Z6" s="99">
        <f t="shared" si="0"/>
        <v>0</v>
      </c>
      <c r="AA6" s="99">
        <f t="shared" si="0"/>
        <v>1048</v>
      </c>
      <c r="AB6" s="99">
        <f t="shared" si="0"/>
        <v>9165</v>
      </c>
      <c r="AC6" s="99">
        <f t="shared" si="0"/>
        <v>0</v>
      </c>
      <c r="AD6" s="99">
        <f t="shared" si="0"/>
        <v>65</v>
      </c>
      <c r="AE6" s="99">
        <f t="shared" si="0"/>
        <v>32936</v>
      </c>
      <c r="AF6" s="99">
        <f t="shared" si="0"/>
        <v>905</v>
      </c>
      <c r="AG6" s="99">
        <f t="shared" si="0"/>
        <v>0</v>
      </c>
      <c r="AH6" s="99">
        <f t="shared" si="0"/>
        <v>0</v>
      </c>
      <c r="AI6" s="99">
        <f t="shared" si="0"/>
        <v>5611</v>
      </c>
      <c r="AJ6" s="99">
        <f t="shared" si="0"/>
        <v>0</v>
      </c>
      <c r="AK6" s="99">
        <f t="shared" si="0"/>
        <v>0</v>
      </c>
      <c r="AL6" s="99">
        <f t="shared" si="0"/>
        <v>0</v>
      </c>
      <c r="AM6" s="99">
        <f t="shared" si="0"/>
        <v>0</v>
      </c>
      <c r="AN6" s="99">
        <f t="shared" si="0"/>
        <v>0</v>
      </c>
      <c r="AO6" s="99">
        <f t="shared" si="0"/>
        <v>0</v>
      </c>
      <c r="AP6" s="99">
        <f t="shared" si="0"/>
        <v>0</v>
      </c>
      <c r="AQ6" s="99">
        <f t="shared" si="0"/>
        <v>8294</v>
      </c>
    </row>
    <row r="7" s="88" customFormat="1" ht="17.25" customHeight="1" spans="1:43">
      <c r="A7" s="100" t="s">
        <v>1865</v>
      </c>
      <c r="B7" s="99">
        <f>C7+'表七(2)'!B7</f>
        <v>0</v>
      </c>
      <c r="C7" s="99">
        <f>SUM(D7:AQ7)</f>
        <v>0</v>
      </c>
      <c r="D7" s="101"/>
      <c r="E7" s="101"/>
      <c r="F7" s="101"/>
      <c r="G7" s="101"/>
      <c r="H7" s="101"/>
      <c r="I7" s="101"/>
      <c r="J7" s="106"/>
      <c r="K7" s="101"/>
      <c r="L7" s="106"/>
      <c r="M7" s="106"/>
      <c r="N7" s="106"/>
      <c r="O7" s="101"/>
      <c r="P7" s="101"/>
      <c r="Q7" s="101"/>
      <c r="R7" s="101"/>
      <c r="S7" s="106"/>
      <c r="T7" s="106"/>
      <c r="U7" s="106"/>
      <c r="V7" s="106"/>
      <c r="W7" s="101"/>
      <c r="X7" s="102"/>
      <c r="Y7" s="102"/>
      <c r="Z7" s="102"/>
      <c r="AA7" s="102"/>
      <c r="AB7" s="102"/>
      <c r="AC7" s="102"/>
      <c r="AD7" s="102"/>
      <c r="AE7" s="102"/>
      <c r="AF7" s="102"/>
      <c r="AG7" s="102"/>
      <c r="AH7" s="102"/>
      <c r="AI7" s="102"/>
      <c r="AJ7" s="102"/>
      <c r="AK7" s="102"/>
      <c r="AL7" s="102"/>
      <c r="AM7" s="102"/>
      <c r="AN7" s="102"/>
      <c r="AO7" s="102"/>
      <c r="AP7" s="102"/>
      <c r="AQ7" s="102"/>
    </row>
    <row r="8" s="88" customFormat="1" ht="17.25" customHeight="1" spans="1:43">
      <c r="A8" s="80" t="s">
        <v>1817</v>
      </c>
      <c r="B8" s="99">
        <f>SUM(B9:B12)</f>
        <v>220264</v>
      </c>
      <c r="C8" s="99">
        <f t="shared" ref="C8:AQ8" si="1">SUM(C9:C12)</f>
        <v>153699</v>
      </c>
      <c r="D8" s="99">
        <f t="shared" si="1"/>
        <v>197</v>
      </c>
      <c r="E8" s="99">
        <f t="shared" si="1"/>
        <v>48755</v>
      </c>
      <c r="F8" s="99">
        <f t="shared" si="1"/>
        <v>14570</v>
      </c>
      <c r="G8" s="99">
        <f t="shared" si="1"/>
        <v>3210</v>
      </c>
      <c r="H8" s="99">
        <f t="shared" si="1"/>
        <v>0</v>
      </c>
      <c r="I8" s="99">
        <f t="shared" si="1"/>
        <v>108</v>
      </c>
      <c r="J8" s="99">
        <f t="shared" si="1"/>
        <v>0</v>
      </c>
      <c r="K8" s="99">
        <f t="shared" si="1"/>
        <v>1048</v>
      </c>
      <c r="L8" s="99">
        <f t="shared" si="1"/>
        <v>9165</v>
      </c>
      <c r="M8" s="99">
        <f t="shared" si="1"/>
        <v>21480</v>
      </c>
      <c r="N8" s="99">
        <f t="shared" si="1"/>
        <v>20964</v>
      </c>
      <c r="O8" s="99">
        <f t="shared" si="1"/>
        <v>2160</v>
      </c>
      <c r="P8" s="99">
        <f t="shared" si="1"/>
        <v>3400</v>
      </c>
      <c r="Q8" s="99">
        <f t="shared" si="1"/>
        <v>4047</v>
      </c>
      <c r="R8" s="99">
        <f t="shared" si="1"/>
        <v>15710</v>
      </c>
      <c r="S8" s="99">
        <f t="shared" si="1"/>
        <v>140</v>
      </c>
      <c r="T8" s="99">
        <f t="shared" si="1"/>
        <v>0</v>
      </c>
      <c r="U8" s="99">
        <f t="shared" si="1"/>
        <v>0</v>
      </c>
      <c r="V8" s="99">
        <f t="shared" si="1"/>
        <v>3451</v>
      </c>
      <c r="W8" s="99">
        <f t="shared" si="1"/>
        <v>5294</v>
      </c>
      <c r="X8" s="99">
        <f t="shared" si="1"/>
        <v>0</v>
      </c>
      <c r="Y8" s="99">
        <f t="shared" si="1"/>
        <v>0</v>
      </c>
      <c r="Z8" s="99">
        <f t="shared" si="1"/>
        <v>0</v>
      </c>
      <c r="AA8" s="99">
        <f t="shared" si="1"/>
        <v>1048</v>
      </c>
      <c r="AB8" s="99">
        <f t="shared" si="1"/>
        <v>9165</v>
      </c>
      <c r="AC8" s="99">
        <f t="shared" si="1"/>
        <v>0</v>
      </c>
      <c r="AD8" s="99">
        <f t="shared" si="1"/>
        <v>65</v>
      </c>
      <c r="AE8" s="99">
        <f t="shared" si="1"/>
        <v>32936</v>
      </c>
      <c r="AF8" s="99">
        <f t="shared" si="1"/>
        <v>905</v>
      </c>
      <c r="AG8" s="99">
        <f t="shared" si="1"/>
        <v>0</v>
      </c>
      <c r="AH8" s="99">
        <f t="shared" si="1"/>
        <v>0</v>
      </c>
      <c r="AI8" s="99">
        <f t="shared" si="1"/>
        <v>5611</v>
      </c>
      <c r="AJ8" s="99">
        <f t="shared" si="1"/>
        <v>0</v>
      </c>
      <c r="AK8" s="99">
        <f t="shared" si="1"/>
        <v>0</v>
      </c>
      <c r="AL8" s="99">
        <f t="shared" si="1"/>
        <v>0</v>
      </c>
      <c r="AM8" s="99">
        <f t="shared" si="1"/>
        <v>0</v>
      </c>
      <c r="AN8" s="99">
        <f t="shared" si="1"/>
        <v>0</v>
      </c>
      <c r="AO8" s="99">
        <f t="shared" si="1"/>
        <v>0</v>
      </c>
      <c r="AP8" s="99">
        <f t="shared" si="1"/>
        <v>0</v>
      </c>
      <c r="AQ8" s="99">
        <f t="shared" si="1"/>
        <v>8294</v>
      </c>
    </row>
    <row r="9" s="88" customFormat="1" ht="17.25" customHeight="1" spans="1:43">
      <c r="A9" s="81" t="s">
        <v>1866</v>
      </c>
      <c r="B9" s="102">
        <v>220264</v>
      </c>
      <c r="C9" s="102">
        <v>153699</v>
      </c>
      <c r="D9" s="102">
        <v>197</v>
      </c>
      <c r="E9" s="102">
        <v>48755</v>
      </c>
      <c r="F9" s="102">
        <v>14570</v>
      </c>
      <c r="G9" s="102">
        <v>3210</v>
      </c>
      <c r="H9" s="102"/>
      <c r="I9" s="102">
        <v>108</v>
      </c>
      <c r="J9" s="107"/>
      <c r="K9" s="102">
        <v>1048</v>
      </c>
      <c r="L9" s="107">
        <v>9165</v>
      </c>
      <c r="M9" s="107">
        <v>21480</v>
      </c>
      <c r="N9" s="107">
        <v>20964</v>
      </c>
      <c r="O9" s="102">
        <v>2160</v>
      </c>
      <c r="P9" s="102">
        <v>3400</v>
      </c>
      <c r="Q9" s="102">
        <v>4047</v>
      </c>
      <c r="R9" s="102">
        <v>15710</v>
      </c>
      <c r="S9" s="107">
        <v>140</v>
      </c>
      <c r="T9" s="107"/>
      <c r="U9" s="107"/>
      <c r="V9" s="107">
        <v>3451</v>
      </c>
      <c r="W9" s="102">
        <v>5294</v>
      </c>
      <c r="X9" s="102"/>
      <c r="Y9" s="102"/>
      <c r="Z9" s="102"/>
      <c r="AA9" s="102">
        <v>1048</v>
      </c>
      <c r="AB9" s="102">
        <v>9165</v>
      </c>
      <c r="AC9" s="102"/>
      <c r="AD9" s="102">
        <v>65</v>
      </c>
      <c r="AE9" s="102">
        <v>32936</v>
      </c>
      <c r="AF9" s="102">
        <v>905</v>
      </c>
      <c r="AG9" s="102"/>
      <c r="AH9" s="102"/>
      <c r="AI9" s="102">
        <v>5611</v>
      </c>
      <c r="AJ9" s="102"/>
      <c r="AK9" s="102"/>
      <c r="AL9" s="102"/>
      <c r="AM9" s="102"/>
      <c r="AN9" s="102"/>
      <c r="AO9" s="102"/>
      <c r="AP9" s="102"/>
      <c r="AQ9" s="102">
        <v>8294</v>
      </c>
    </row>
    <row r="10" s="88" customFormat="1" ht="17.25" customHeight="1" spans="1:43">
      <c r="A10" s="81" t="s">
        <v>1867</v>
      </c>
      <c r="B10" s="102"/>
      <c r="C10" s="102"/>
      <c r="D10" s="102"/>
      <c r="E10" s="102"/>
      <c r="F10" s="102"/>
      <c r="G10" s="102"/>
      <c r="H10" s="102"/>
      <c r="I10" s="102"/>
      <c r="J10" s="107"/>
      <c r="K10" s="102"/>
      <c r="L10" s="107"/>
      <c r="M10" s="107"/>
      <c r="N10" s="107"/>
      <c r="O10" s="102"/>
      <c r="P10" s="102"/>
      <c r="Q10" s="102"/>
      <c r="R10" s="102"/>
      <c r="S10" s="107"/>
      <c r="T10" s="107"/>
      <c r="U10" s="107"/>
      <c r="V10" s="107"/>
      <c r="W10" s="102"/>
      <c r="X10" s="102"/>
      <c r="Y10" s="102"/>
      <c r="Z10" s="102"/>
      <c r="AA10" s="102"/>
      <c r="AB10" s="102"/>
      <c r="AC10" s="102"/>
      <c r="AD10" s="102"/>
      <c r="AE10" s="102"/>
      <c r="AF10" s="102"/>
      <c r="AG10" s="102"/>
      <c r="AH10" s="102"/>
      <c r="AI10" s="102"/>
      <c r="AJ10" s="102"/>
      <c r="AK10" s="102"/>
      <c r="AL10" s="102"/>
      <c r="AM10" s="102"/>
      <c r="AN10" s="102"/>
      <c r="AO10" s="102"/>
      <c r="AP10" s="102"/>
      <c r="AQ10" s="102"/>
    </row>
    <row r="11" s="88" customFormat="1" ht="17.25" customHeight="1" spans="1:43">
      <c r="A11" s="81" t="s">
        <v>1868</v>
      </c>
      <c r="B11" s="102"/>
      <c r="C11" s="102"/>
      <c r="D11" s="102"/>
      <c r="E11" s="102"/>
      <c r="F11" s="102"/>
      <c r="G11" s="102"/>
      <c r="H11" s="102"/>
      <c r="I11" s="102"/>
      <c r="J11" s="107"/>
      <c r="K11" s="102"/>
      <c r="L11" s="107"/>
      <c r="M11" s="107"/>
      <c r="N11" s="107"/>
      <c r="O11" s="102"/>
      <c r="P11" s="102"/>
      <c r="Q11" s="102"/>
      <c r="R11" s="102"/>
      <c r="S11" s="107"/>
      <c r="T11" s="107"/>
      <c r="U11" s="107"/>
      <c r="V11" s="107"/>
      <c r="W11" s="102"/>
      <c r="X11" s="102"/>
      <c r="Y11" s="102"/>
      <c r="Z11" s="102"/>
      <c r="AA11" s="102"/>
      <c r="AB11" s="102"/>
      <c r="AC11" s="102"/>
      <c r="AD11" s="102"/>
      <c r="AE11" s="102"/>
      <c r="AF11" s="102"/>
      <c r="AG11" s="102"/>
      <c r="AH11" s="102"/>
      <c r="AI11" s="102"/>
      <c r="AJ11" s="102"/>
      <c r="AK11" s="102"/>
      <c r="AL11" s="102"/>
      <c r="AM11" s="102"/>
      <c r="AN11" s="102"/>
      <c r="AO11" s="102"/>
      <c r="AP11" s="102"/>
      <c r="AQ11" s="102"/>
    </row>
    <row r="12" s="88" customFormat="1" ht="17.25" customHeight="1" spans="1:43">
      <c r="A12" s="81" t="s">
        <v>1769</v>
      </c>
      <c r="B12" s="102"/>
      <c r="C12" s="102"/>
      <c r="D12" s="102"/>
      <c r="E12" s="102"/>
      <c r="F12" s="102"/>
      <c r="G12" s="102"/>
      <c r="H12" s="102"/>
      <c r="I12" s="102"/>
      <c r="J12" s="107"/>
      <c r="K12" s="102"/>
      <c r="L12" s="107"/>
      <c r="M12" s="107"/>
      <c r="N12" s="107"/>
      <c r="O12" s="102"/>
      <c r="P12" s="102"/>
      <c r="Q12" s="102"/>
      <c r="R12" s="102"/>
      <c r="S12" s="107"/>
      <c r="T12" s="107"/>
      <c r="U12" s="107"/>
      <c r="V12" s="107"/>
      <c r="W12" s="102"/>
      <c r="X12" s="102"/>
      <c r="Y12" s="102"/>
      <c r="Z12" s="102"/>
      <c r="AA12" s="102"/>
      <c r="AB12" s="102"/>
      <c r="AC12" s="102"/>
      <c r="AD12" s="102"/>
      <c r="AE12" s="102"/>
      <c r="AF12" s="102"/>
      <c r="AG12" s="102"/>
      <c r="AH12" s="102"/>
      <c r="AI12" s="102"/>
      <c r="AJ12" s="102"/>
      <c r="AK12" s="102"/>
      <c r="AL12" s="102"/>
      <c r="AM12" s="102"/>
      <c r="AN12" s="102"/>
      <c r="AO12" s="102"/>
      <c r="AP12" s="102"/>
      <c r="AQ12" s="102"/>
    </row>
    <row r="13" s="88" customFormat="1" ht="17.25" customHeight="1" spans="1:43">
      <c r="A13" s="103"/>
      <c r="B13" s="102"/>
      <c r="C13" s="102"/>
      <c r="D13" s="102"/>
      <c r="E13" s="102"/>
      <c r="F13" s="102"/>
      <c r="G13" s="102"/>
      <c r="H13" s="102"/>
      <c r="I13" s="102"/>
      <c r="J13" s="107"/>
      <c r="K13" s="102"/>
      <c r="L13" s="107"/>
      <c r="M13" s="107"/>
      <c r="N13" s="107"/>
      <c r="O13" s="102"/>
      <c r="P13" s="102"/>
      <c r="Q13" s="102"/>
      <c r="R13" s="102"/>
      <c r="S13" s="107"/>
      <c r="T13" s="107"/>
      <c r="U13" s="107"/>
      <c r="V13" s="107"/>
      <c r="W13" s="102"/>
      <c r="X13" s="102"/>
      <c r="Y13" s="102"/>
      <c r="Z13" s="102"/>
      <c r="AA13" s="102"/>
      <c r="AB13" s="102"/>
      <c r="AC13" s="102"/>
      <c r="AD13" s="102"/>
      <c r="AE13" s="102"/>
      <c r="AF13" s="102"/>
      <c r="AG13" s="102"/>
      <c r="AH13" s="102"/>
      <c r="AI13" s="102"/>
      <c r="AJ13" s="102"/>
      <c r="AK13" s="102"/>
      <c r="AL13" s="102"/>
      <c r="AM13" s="102"/>
      <c r="AN13" s="102"/>
      <c r="AO13" s="102"/>
      <c r="AP13" s="102"/>
      <c r="AQ13" s="102"/>
    </row>
    <row r="14" s="88" customFormat="1" ht="17.25" customHeight="1" spans="1:43">
      <c r="A14" s="103"/>
      <c r="B14" s="102"/>
      <c r="C14" s="102"/>
      <c r="D14" s="102"/>
      <c r="E14" s="102"/>
      <c r="F14" s="102"/>
      <c r="G14" s="102"/>
      <c r="H14" s="102"/>
      <c r="I14" s="102"/>
      <c r="J14" s="107"/>
      <c r="K14" s="102"/>
      <c r="L14" s="107"/>
      <c r="M14" s="107"/>
      <c r="N14" s="107"/>
      <c r="O14" s="102"/>
      <c r="P14" s="102"/>
      <c r="Q14" s="102"/>
      <c r="R14" s="102"/>
      <c r="S14" s="107"/>
      <c r="T14" s="107"/>
      <c r="U14" s="107"/>
      <c r="V14" s="107"/>
      <c r="W14" s="102"/>
      <c r="X14" s="102"/>
      <c r="Y14" s="102"/>
      <c r="Z14" s="102"/>
      <c r="AA14" s="102"/>
      <c r="AB14" s="102"/>
      <c r="AC14" s="102"/>
      <c r="AD14" s="102"/>
      <c r="AE14" s="102"/>
      <c r="AF14" s="102"/>
      <c r="AG14" s="102"/>
      <c r="AH14" s="102"/>
      <c r="AI14" s="102"/>
      <c r="AJ14" s="102"/>
      <c r="AK14" s="102"/>
      <c r="AL14" s="102"/>
      <c r="AM14" s="102"/>
      <c r="AN14" s="102"/>
      <c r="AO14" s="102"/>
      <c r="AP14" s="102"/>
      <c r="AQ14" s="102"/>
    </row>
    <row r="15" s="88" customFormat="1" ht="17.25" customHeight="1" spans="1:43">
      <c r="A15" s="104"/>
      <c r="B15" s="102"/>
      <c r="C15" s="102"/>
      <c r="D15" s="102"/>
      <c r="E15" s="102"/>
      <c r="F15" s="102"/>
      <c r="G15" s="102"/>
      <c r="H15" s="102"/>
      <c r="I15" s="102"/>
      <c r="J15" s="107"/>
      <c r="K15" s="102"/>
      <c r="L15" s="107"/>
      <c r="M15" s="107"/>
      <c r="N15" s="107"/>
      <c r="O15" s="102"/>
      <c r="P15" s="102"/>
      <c r="Q15" s="102"/>
      <c r="R15" s="102"/>
      <c r="S15" s="107"/>
      <c r="T15" s="107"/>
      <c r="U15" s="107"/>
      <c r="V15" s="107"/>
      <c r="W15" s="102"/>
      <c r="X15" s="102"/>
      <c r="Y15" s="102"/>
      <c r="Z15" s="102"/>
      <c r="AA15" s="102"/>
      <c r="AB15" s="102"/>
      <c r="AC15" s="102"/>
      <c r="AD15" s="102"/>
      <c r="AE15" s="102"/>
      <c r="AF15" s="102"/>
      <c r="AG15" s="102"/>
      <c r="AH15" s="102"/>
      <c r="AI15" s="102"/>
      <c r="AJ15" s="102"/>
      <c r="AK15" s="102"/>
      <c r="AL15" s="102"/>
      <c r="AM15" s="102"/>
      <c r="AN15" s="102"/>
      <c r="AO15" s="102"/>
      <c r="AP15" s="102"/>
      <c r="AQ15" s="102"/>
    </row>
    <row r="16" s="88" customFormat="1" ht="17.25" customHeight="1" spans="1:43">
      <c r="A16" s="105"/>
      <c r="B16" s="102"/>
      <c r="C16" s="102"/>
      <c r="D16" s="102"/>
      <c r="E16" s="102"/>
      <c r="F16" s="102"/>
      <c r="G16" s="102"/>
      <c r="H16" s="102"/>
      <c r="I16" s="102"/>
      <c r="J16" s="107"/>
      <c r="K16" s="102"/>
      <c r="L16" s="107"/>
      <c r="M16" s="107"/>
      <c r="N16" s="107"/>
      <c r="O16" s="102"/>
      <c r="P16" s="102"/>
      <c r="Q16" s="102"/>
      <c r="R16" s="102"/>
      <c r="S16" s="107"/>
      <c r="T16" s="107"/>
      <c r="U16" s="107"/>
      <c r="V16" s="107"/>
      <c r="W16" s="102"/>
      <c r="X16" s="102"/>
      <c r="Y16" s="102"/>
      <c r="Z16" s="102"/>
      <c r="AA16" s="102"/>
      <c r="AB16" s="102"/>
      <c r="AC16" s="102"/>
      <c r="AD16" s="102"/>
      <c r="AE16" s="102"/>
      <c r="AF16" s="102"/>
      <c r="AG16" s="102"/>
      <c r="AH16" s="102"/>
      <c r="AI16" s="102"/>
      <c r="AJ16" s="102"/>
      <c r="AK16" s="102"/>
      <c r="AL16" s="102"/>
      <c r="AM16" s="102"/>
      <c r="AN16" s="102"/>
      <c r="AO16" s="102"/>
      <c r="AP16" s="102"/>
      <c r="AQ16" s="102"/>
    </row>
    <row r="17" s="88" customFormat="1" ht="17.25" customHeight="1" spans="1:43">
      <c r="A17" s="104"/>
      <c r="B17" s="102"/>
      <c r="C17" s="102"/>
      <c r="D17" s="102"/>
      <c r="E17" s="102"/>
      <c r="F17" s="102"/>
      <c r="G17" s="102"/>
      <c r="H17" s="102"/>
      <c r="I17" s="102"/>
      <c r="J17" s="107"/>
      <c r="K17" s="102"/>
      <c r="L17" s="107"/>
      <c r="M17" s="107"/>
      <c r="N17" s="107"/>
      <c r="O17" s="102"/>
      <c r="P17" s="102"/>
      <c r="Q17" s="102"/>
      <c r="R17" s="102"/>
      <c r="S17" s="107"/>
      <c r="T17" s="107"/>
      <c r="U17" s="107"/>
      <c r="V17" s="107"/>
      <c r="W17" s="102"/>
      <c r="X17" s="102"/>
      <c r="Y17" s="102"/>
      <c r="Z17" s="102"/>
      <c r="AA17" s="102"/>
      <c r="AB17" s="102"/>
      <c r="AC17" s="102"/>
      <c r="AD17" s="102"/>
      <c r="AE17" s="102"/>
      <c r="AF17" s="102"/>
      <c r="AG17" s="102"/>
      <c r="AH17" s="102"/>
      <c r="AI17" s="102"/>
      <c r="AJ17" s="102"/>
      <c r="AK17" s="102"/>
      <c r="AL17" s="102"/>
      <c r="AM17" s="102"/>
      <c r="AN17" s="102"/>
      <c r="AO17" s="102"/>
      <c r="AP17" s="102"/>
      <c r="AQ17" s="102"/>
    </row>
    <row r="18" s="88" customFormat="1" ht="15.95" customHeight="1" spans="1:43">
      <c r="A18" s="102"/>
      <c r="B18" s="102"/>
      <c r="C18" s="102"/>
      <c r="D18" s="102"/>
      <c r="E18" s="102"/>
      <c r="F18" s="102"/>
      <c r="G18" s="102"/>
      <c r="H18" s="102"/>
      <c r="I18" s="102"/>
      <c r="J18" s="107"/>
      <c r="K18" s="102"/>
      <c r="L18" s="107"/>
      <c r="M18" s="107"/>
      <c r="N18" s="107"/>
      <c r="O18" s="102"/>
      <c r="P18" s="102"/>
      <c r="Q18" s="102"/>
      <c r="R18" s="102"/>
      <c r="S18" s="107"/>
      <c r="T18" s="107"/>
      <c r="U18" s="107"/>
      <c r="V18" s="107"/>
      <c r="W18" s="102"/>
      <c r="X18" s="102"/>
      <c r="Y18" s="102"/>
      <c r="Z18" s="102"/>
      <c r="AA18" s="102"/>
      <c r="AB18" s="102"/>
      <c r="AC18" s="102"/>
      <c r="AD18" s="102"/>
      <c r="AE18" s="102"/>
      <c r="AF18" s="102"/>
      <c r="AG18" s="102"/>
      <c r="AH18" s="102"/>
      <c r="AI18" s="102"/>
      <c r="AJ18" s="102"/>
      <c r="AK18" s="102"/>
      <c r="AL18" s="102"/>
      <c r="AM18" s="102"/>
      <c r="AN18" s="102"/>
      <c r="AO18" s="102"/>
      <c r="AP18" s="102"/>
      <c r="AQ18" s="102"/>
    </row>
    <row r="19" s="88" customFormat="1" ht="15.95" customHeight="1" spans="1:43">
      <c r="A19" s="102"/>
      <c r="B19" s="102"/>
      <c r="C19" s="102"/>
      <c r="D19" s="102"/>
      <c r="E19" s="102"/>
      <c r="F19" s="102"/>
      <c r="G19" s="102"/>
      <c r="H19" s="102"/>
      <c r="I19" s="102"/>
      <c r="J19" s="107"/>
      <c r="K19" s="102"/>
      <c r="L19" s="107"/>
      <c r="M19" s="107"/>
      <c r="N19" s="107"/>
      <c r="O19" s="102"/>
      <c r="P19" s="102"/>
      <c r="Q19" s="102"/>
      <c r="R19" s="102"/>
      <c r="S19" s="107"/>
      <c r="T19" s="107"/>
      <c r="U19" s="107"/>
      <c r="V19" s="107"/>
      <c r="W19" s="102"/>
      <c r="X19" s="102"/>
      <c r="Y19" s="102"/>
      <c r="Z19" s="102"/>
      <c r="AA19" s="102"/>
      <c r="AB19" s="102"/>
      <c r="AC19" s="102"/>
      <c r="AD19" s="102"/>
      <c r="AE19" s="102"/>
      <c r="AF19" s="102"/>
      <c r="AG19" s="102"/>
      <c r="AH19" s="102"/>
      <c r="AI19" s="102"/>
      <c r="AJ19" s="102"/>
      <c r="AK19" s="102"/>
      <c r="AL19" s="102"/>
      <c r="AM19" s="102"/>
      <c r="AN19" s="102"/>
      <c r="AO19" s="102"/>
      <c r="AP19" s="102"/>
      <c r="AQ19" s="102"/>
    </row>
    <row r="20" s="88" customFormat="1" ht="15.95" customHeight="1" spans="1:43">
      <c r="A20" s="102"/>
      <c r="B20" s="102"/>
      <c r="C20" s="102"/>
      <c r="D20" s="102"/>
      <c r="E20" s="102"/>
      <c r="F20" s="102"/>
      <c r="G20" s="102"/>
      <c r="H20" s="102"/>
      <c r="I20" s="102"/>
      <c r="J20" s="107"/>
      <c r="K20" s="102"/>
      <c r="L20" s="107"/>
      <c r="M20" s="107"/>
      <c r="N20" s="107"/>
      <c r="O20" s="102"/>
      <c r="P20" s="102"/>
      <c r="Q20" s="102"/>
      <c r="R20" s="102"/>
      <c r="S20" s="107"/>
      <c r="T20" s="107"/>
      <c r="U20" s="107"/>
      <c r="V20" s="107"/>
      <c r="W20" s="102"/>
      <c r="X20" s="102"/>
      <c r="Y20" s="102"/>
      <c r="Z20" s="102"/>
      <c r="AA20" s="102"/>
      <c r="AB20" s="102"/>
      <c r="AC20" s="102"/>
      <c r="AD20" s="102"/>
      <c r="AE20" s="102"/>
      <c r="AF20" s="102"/>
      <c r="AG20" s="102"/>
      <c r="AH20" s="102"/>
      <c r="AI20" s="102"/>
      <c r="AJ20" s="102"/>
      <c r="AK20" s="102"/>
      <c r="AL20" s="102"/>
      <c r="AM20" s="102"/>
      <c r="AN20" s="102"/>
      <c r="AO20" s="102"/>
      <c r="AP20" s="102"/>
      <c r="AQ20" s="102"/>
    </row>
    <row r="21" s="88" customFormat="1" ht="15.95" customHeight="1" spans="1:43">
      <c r="A21" s="102"/>
      <c r="B21" s="102"/>
      <c r="C21" s="102"/>
      <c r="D21" s="102"/>
      <c r="E21" s="102"/>
      <c r="F21" s="102"/>
      <c r="G21" s="102"/>
      <c r="H21" s="102"/>
      <c r="I21" s="102"/>
      <c r="J21" s="107"/>
      <c r="K21" s="102"/>
      <c r="L21" s="107"/>
      <c r="M21" s="107"/>
      <c r="N21" s="107"/>
      <c r="O21" s="102"/>
      <c r="P21" s="102"/>
      <c r="Q21" s="102"/>
      <c r="R21" s="102"/>
      <c r="S21" s="107"/>
      <c r="T21" s="107"/>
      <c r="U21" s="107"/>
      <c r="V21" s="107"/>
      <c r="W21" s="102"/>
      <c r="X21" s="102"/>
      <c r="Y21" s="102"/>
      <c r="Z21" s="102"/>
      <c r="AA21" s="102"/>
      <c r="AB21" s="102"/>
      <c r="AC21" s="102"/>
      <c r="AD21" s="102"/>
      <c r="AE21" s="102"/>
      <c r="AF21" s="102"/>
      <c r="AG21" s="102"/>
      <c r="AH21" s="102"/>
      <c r="AI21" s="102"/>
      <c r="AJ21" s="102"/>
      <c r="AK21" s="102"/>
      <c r="AL21" s="102"/>
      <c r="AM21" s="102"/>
      <c r="AN21" s="102"/>
      <c r="AO21" s="102"/>
      <c r="AP21" s="102"/>
      <c r="AQ21" s="102"/>
    </row>
    <row r="22" s="88" customFormat="1" ht="15.95" customHeight="1" spans="1:43">
      <c r="A22" s="102"/>
      <c r="B22" s="102"/>
      <c r="C22" s="102"/>
      <c r="D22" s="102"/>
      <c r="E22" s="102"/>
      <c r="F22" s="102"/>
      <c r="G22" s="102"/>
      <c r="H22" s="102"/>
      <c r="I22" s="102"/>
      <c r="J22" s="107"/>
      <c r="K22" s="102"/>
      <c r="L22" s="107"/>
      <c r="M22" s="107"/>
      <c r="N22" s="107"/>
      <c r="O22" s="102"/>
      <c r="P22" s="102"/>
      <c r="Q22" s="102"/>
      <c r="R22" s="102"/>
      <c r="S22" s="107"/>
      <c r="T22" s="107"/>
      <c r="U22" s="107"/>
      <c r="V22" s="107"/>
      <c r="W22" s="102"/>
      <c r="X22" s="102"/>
      <c r="Y22" s="102"/>
      <c r="Z22" s="102"/>
      <c r="AA22" s="102"/>
      <c r="AB22" s="102"/>
      <c r="AC22" s="102"/>
      <c r="AD22" s="102"/>
      <c r="AE22" s="102"/>
      <c r="AF22" s="102"/>
      <c r="AG22" s="102"/>
      <c r="AH22" s="102"/>
      <c r="AI22" s="102"/>
      <c r="AJ22" s="102"/>
      <c r="AK22" s="102"/>
      <c r="AL22" s="102"/>
      <c r="AM22" s="102"/>
      <c r="AN22" s="102"/>
      <c r="AO22" s="102"/>
      <c r="AP22" s="102"/>
      <c r="AQ22" s="102"/>
    </row>
    <row r="23" s="88" customFormat="1" ht="15.95" customHeight="1" spans="1:43">
      <c r="A23" s="102"/>
      <c r="B23" s="102"/>
      <c r="C23" s="102"/>
      <c r="D23" s="102"/>
      <c r="E23" s="102"/>
      <c r="F23" s="102"/>
      <c r="G23" s="102"/>
      <c r="H23" s="102"/>
      <c r="I23" s="102"/>
      <c r="J23" s="107"/>
      <c r="K23" s="102"/>
      <c r="L23" s="107"/>
      <c r="M23" s="107"/>
      <c r="N23" s="107"/>
      <c r="O23" s="102"/>
      <c r="P23" s="102"/>
      <c r="Q23" s="102"/>
      <c r="R23" s="102"/>
      <c r="S23" s="107"/>
      <c r="T23" s="107"/>
      <c r="U23" s="107"/>
      <c r="V23" s="107"/>
      <c r="W23" s="102"/>
      <c r="X23" s="102"/>
      <c r="Y23" s="102"/>
      <c r="Z23" s="102"/>
      <c r="AA23" s="102"/>
      <c r="AB23" s="102"/>
      <c r="AC23" s="102"/>
      <c r="AD23" s="102"/>
      <c r="AE23" s="102"/>
      <c r="AF23" s="102"/>
      <c r="AG23" s="102"/>
      <c r="AH23" s="102"/>
      <c r="AI23" s="102"/>
      <c r="AJ23" s="102"/>
      <c r="AK23" s="102"/>
      <c r="AL23" s="102"/>
      <c r="AM23" s="102"/>
      <c r="AN23" s="102"/>
      <c r="AO23" s="102"/>
      <c r="AP23" s="102"/>
      <c r="AQ23" s="102"/>
    </row>
    <row r="24" s="88" customFormat="1" ht="15.95" customHeight="1" spans="1:43">
      <c r="A24" s="102"/>
      <c r="B24" s="102"/>
      <c r="C24" s="102"/>
      <c r="D24" s="102"/>
      <c r="E24" s="102"/>
      <c r="F24" s="102"/>
      <c r="G24" s="102"/>
      <c r="H24" s="102"/>
      <c r="I24" s="102"/>
      <c r="J24" s="107"/>
      <c r="K24" s="102"/>
      <c r="L24" s="107"/>
      <c r="M24" s="107"/>
      <c r="N24" s="107"/>
      <c r="O24" s="102"/>
      <c r="P24" s="102"/>
      <c r="Q24" s="102"/>
      <c r="R24" s="102"/>
      <c r="S24" s="107"/>
      <c r="T24" s="107"/>
      <c r="U24" s="107"/>
      <c r="V24" s="107"/>
      <c r="W24" s="102"/>
      <c r="X24" s="102"/>
      <c r="Y24" s="102"/>
      <c r="Z24" s="102"/>
      <c r="AA24" s="102"/>
      <c r="AB24" s="102"/>
      <c r="AC24" s="102"/>
      <c r="AD24" s="102"/>
      <c r="AE24" s="102"/>
      <c r="AF24" s="102"/>
      <c r="AG24" s="102"/>
      <c r="AH24" s="102"/>
      <c r="AI24" s="102"/>
      <c r="AJ24" s="102"/>
      <c r="AK24" s="102"/>
      <c r="AL24" s="102"/>
      <c r="AM24" s="102"/>
      <c r="AN24" s="102"/>
      <c r="AO24" s="102"/>
      <c r="AP24" s="102"/>
      <c r="AQ24" s="102"/>
    </row>
    <row r="25" s="88" customFormat="1" ht="15.95" customHeight="1" spans="1:43">
      <c r="A25" s="102"/>
      <c r="B25" s="102"/>
      <c r="C25" s="102"/>
      <c r="D25" s="102"/>
      <c r="E25" s="102"/>
      <c r="F25" s="102"/>
      <c r="G25" s="102"/>
      <c r="H25" s="102"/>
      <c r="I25" s="102"/>
      <c r="J25" s="107"/>
      <c r="K25" s="102"/>
      <c r="L25" s="107"/>
      <c r="M25" s="107"/>
      <c r="N25" s="107"/>
      <c r="O25" s="102"/>
      <c r="P25" s="102"/>
      <c r="Q25" s="102"/>
      <c r="R25" s="102"/>
      <c r="S25" s="107"/>
      <c r="T25" s="107"/>
      <c r="U25" s="107"/>
      <c r="V25" s="107"/>
      <c r="W25" s="102"/>
      <c r="X25" s="102"/>
      <c r="Y25" s="102"/>
      <c r="Z25" s="102"/>
      <c r="AA25" s="102"/>
      <c r="AB25" s="102"/>
      <c r="AC25" s="102"/>
      <c r="AD25" s="102"/>
      <c r="AE25" s="102"/>
      <c r="AF25" s="102"/>
      <c r="AG25" s="102"/>
      <c r="AH25" s="102"/>
      <c r="AI25" s="102"/>
      <c r="AJ25" s="102"/>
      <c r="AK25" s="102"/>
      <c r="AL25" s="102"/>
      <c r="AM25" s="102"/>
      <c r="AN25" s="102"/>
      <c r="AO25" s="102"/>
      <c r="AP25" s="102"/>
      <c r="AQ25" s="102"/>
    </row>
    <row r="26" s="88" customFormat="1" ht="15.95" customHeight="1" spans="1:43">
      <c r="A26" s="102"/>
      <c r="B26" s="102"/>
      <c r="C26" s="102"/>
      <c r="D26" s="102"/>
      <c r="E26" s="102"/>
      <c r="F26" s="102"/>
      <c r="G26" s="102"/>
      <c r="H26" s="102"/>
      <c r="I26" s="102"/>
      <c r="J26" s="107"/>
      <c r="K26" s="102"/>
      <c r="L26" s="107"/>
      <c r="M26" s="107"/>
      <c r="N26" s="107"/>
      <c r="O26" s="102"/>
      <c r="P26" s="102"/>
      <c r="Q26" s="102"/>
      <c r="R26" s="102"/>
      <c r="S26" s="107"/>
      <c r="T26" s="107"/>
      <c r="U26" s="107"/>
      <c r="V26" s="107"/>
      <c r="W26" s="102"/>
      <c r="X26" s="102"/>
      <c r="Y26" s="102"/>
      <c r="Z26" s="102"/>
      <c r="AA26" s="102"/>
      <c r="AB26" s="102"/>
      <c r="AC26" s="102"/>
      <c r="AD26" s="102"/>
      <c r="AE26" s="102"/>
      <c r="AF26" s="102"/>
      <c r="AG26" s="102"/>
      <c r="AH26" s="102"/>
      <c r="AI26" s="102"/>
      <c r="AJ26" s="102"/>
      <c r="AK26" s="102"/>
      <c r="AL26" s="102"/>
      <c r="AM26" s="102"/>
      <c r="AN26" s="102"/>
      <c r="AO26" s="102"/>
      <c r="AP26" s="102"/>
      <c r="AQ26" s="102"/>
    </row>
  </sheetData>
  <mergeCells count="5">
    <mergeCell ref="A2:AQ2"/>
    <mergeCell ref="A3:AQ3"/>
    <mergeCell ref="C4:AQ4"/>
    <mergeCell ref="A4:A5"/>
    <mergeCell ref="B4:B5"/>
  </mergeCells>
  <printOptions horizontalCentered="1"/>
  <pageMargins left="0.471527777777778" right="0.471527777777778" top="0.590277777777778" bottom="0.471527777777778" header="0.313888888888889" footer="0.313888888888889"/>
  <pageSetup paperSize="9" scale="8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3"/>
  <sheetViews>
    <sheetView showGridLines="0" showZeros="0" workbookViewId="0">
      <selection activeCell="G9" sqref="G9"/>
    </sheetView>
  </sheetViews>
  <sheetFormatPr defaultColWidth="5.75" defaultRowHeight="15.75"/>
  <cols>
    <col min="1" max="1" width="42" style="68" customWidth="1"/>
    <col min="2" max="2" width="7.375" style="68" customWidth="1"/>
    <col min="3" max="10" width="5.625" style="68" customWidth="1"/>
    <col min="11" max="11" width="5.625" style="69" customWidth="1"/>
    <col min="12" max="15" width="5.625" style="68" customWidth="1"/>
    <col min="16" max="16" width="5.625" style="69" customWidth="1"/>
    <col min="17" max="21" width="5.625" style="68" customWidth="1"/>
    <col min="22" max="22" width="9.375" style="68" customWidth="1"/>
    <col min="23" max="16384" width="5.75" style="68"/>
  </cols>
  <sheetData>
    <row r="1" ht="27.75" customHeight="1" spans="1:1">
      <c r="A1" s="41" t="s">
        <v>1869</v>
      </c>
    </row>
    <row r="2" ht="27.75" customHeight="1" spans="1:22">
      <c r="A2" s="70" t="s">
        <v>1870</v>
      </c>
      <c r="B2" s="70"/>
      <c r="C2" s="70"/>
      <c r="D2" s="70"/>
      <c r="E2" s="70"/>
      <c r="F2" s="70"/>
      <c r="G2" s="70"/>
      <c r="H2" s="70"/>
      <c r="I2" s="70"/>
      <c r="J2" s="70"/>
      <c r="K2" s="70"/>
      <c r="L2" s="70"/>
      <c r="M2" s="70"/>
      <c r="N2" s="70"/>
      <c r="O2" s="70"/>
      <c r="P2" s="70"/>
      <c r="Q2" s="70"/>
      <c r="R2" s="70"/>
      <c r="S2" s="70"/>
      <c r="T2" s="70"/>
      <c r="U2" s="70"/>
      <c r="V2" s="70"/>
    </row>
    <row r="3" ht="27.75" customHeight="1" spans="1:22">
      <c r="A3" s="71"/>
      <c r="B3" s="72"/>
      <c r="C3" s="72"/>
      <c r="D3" s="72"/>
      <c r="E3" s="72"/>
      <c r="F3" s="72"/>
      <c r="G3" s="72"/>
      <c r="H3" s="72"/>
      <c r="I3" s="72"/>
      <c r="J3" s="72"/>
      <c r="K3" s="72"/>
      <c r="L3" s="72"/>
      <c r="M3" s="72"/>
      <c r="N3" s="72"/>
      <c r="O3" s="72"/>
      <c r="P3" s="72"/>
      <c r="Q3" s="72"/>
      <c r="R3" s="72"/>
      <c r="S3" s="72"/>
      <c r="T3" s="72"/>
      <c r="U3" s="72"/>
      <c r="V3" s="87" t="s">
        <v>34</v>
      </c>
    </row>
    <row r="4" ht="31.5" customHeight="1" spans="1:22">
      <c r="A4" s="73" t="s">
        <v>1733</v>
      </c>
      <c r="B4" s="74" t="s">
        <v>1871</v>
      </c>
      <c r="C4" s="74"/>
      <c r="D4" s="74"/>
      <c r="E4" s="74"/>
      <c r="F4" s="74"/>
      <c r="G4" s="74"/>
      <c r="H4" s="74"/>
      <c r="I4" s="74"/>
      <c r="J4" s="74"/>
      <c r="K4" s="74"/>
      <c r="L4" s="74"/>
      <c r="M4" s="74"/>
      <c r="N4" s="74"/>
      <c r="O4" s="74"/>
      <c r="P4" s="74"/>
      <c r="Q4" s="74"/>
      <c r="R4" s="74"/>
      <c r="S4" s="74"/>
      <c r="T4" s="74"/>
      <c r="U4" s="74"/>
      <c r="V4" s="74"/>
    </row>
    <row r="5" ht="72.75" customHeight="1" spans="1:22">
      <c r="A5" s="75"/>
      <c r="B5" s="74" t="s">
        <v>1872</v>
      </c>
      <c r="C5" s="74" t="s">
        <v>1775</v>
      </c>
      <c r="D5" s="74" t="s">
        <v>1776</v>
      </c>
      <c r="E5" s="74" t="s">
        <v>1777</v>
      </c>
      <c r="F5" s="74" t="s">
        <v>1778</v>
      </c>
      <c r="G5" s="74" t="s">
        <v>1779</v>
      </c>
      <c r="H5" s="74" t="s">
        <v>1780</v>
      </c>
      <c r="I5" s="74" t="s">
        <v>1781</v>
      </c>
      <c r="J5" s="74" t="s">
        <v>1782</v>
      </c>
      <c r="K5" s="84" t="s">
        <v>1873</v>
      </c>
      <c r="L5" s="74" t="s">
        <v>1874</v>
      </c>
      <c r="M5" s="74" t="s">
        <v>1875</v>
      </c>
      <c r="N5" s="74" t="s">
        <v>1786</v>
      </c>
      <c r="O5" s="74" t="s">
        <v>1787</v>
      </c>
      <c r="P5" s="74" t="s">
        <v>1788</v>
      </c>
      <c r="Q5" s="74" t="s">
        <v>1789</v>
      </c>
      <c r="R5" s="74" t="s">
        <v>1790</v>
      </c>
      <c r="S5" s="74" t="s">
        <v>1876</v>
      </c>
      <c r="T5" s="74" t="s">
        <v>1877</v>
      </c>
      <c r="U5" s="74" t="s">
        <v>1794</v>
      </c>
      <c r="V5" s="74" t="s">
        <v>1878</v>
      </c>
    </row>
    <row r="6" s="67" customFormat="1" ht="17.25" customHeight="1" spans="1:22">
      <c r="A6" s="76" t="s">
        <v>1763</v>
      </c>
      <c r="B6" s="77">
        <f>B7+B8</f>
        <v>66565</v>
      </c>
      <c r="C6" s="77">
        <f t="shared" ref="C6:V6" si="0">C7+C8</f>
        <v>856</v>
      </c>
      <c r="D6" s="77">
        <f t="shared" si="0"/>
        <v>0</v>
      </c>
      <c r="E6" s="77">
        <f t="shared" si="0"/>
        <v>0</v>
      </c>
      <c r="F6" s="77">
        <f t="shared" si="0"/>
        <v>86</v>
      </c>
      <c r="G6" s="77">
        <f t="shared" si="0"/>
        <v>4767</v>
      </c>
      <c r="H6" s="77">
        <f t="shared" si="0"/>
        <v>160</v>
      </c>
      <c r="I6" s="77">
        <f t="shared" si="0"/>
        <v>773</v>
      </c>
      <c r="J6" s="77">
        <f t="shared" si="0"/>
        <v>6132</v>
      </c>
      <c r="K6" s="77">
        <f t="shared" si="0"/>
        <v>5642</v>
      </c>
      <c r="L6" s="77">
        <f t="shared" si="0"/>
        <v>1876</v>
      </c>
      <c r="M6" s="77">
        <f t="shared" si="0"/>
        <v>164</v>
      </c>
      <c r="N6" s="77">
        <f t="shared" si="0"/>
        <v>26580</v>
      </c>
      <c r="O6" s="77">
        <f t="shared" si="0"/>
        <v>4534</v>
      </c>
      <c r="P6" s="77">
        <f t="shared" si="0"/>
        <v>97</v>
      </c>
      <c r="Q6" s="77">
        <f t="shared" si="0"/>
        <v>941</v>
      </c>
      <c r="R6" s="77">
        <f t="shared" si="0"/>
        <v>0</v>
      </c>
      <c r="S6" s="77">
        <f t="shared" si="0"/>
        <v>2668</v>
      </c>
      <c r="T6" s="77">
        <f t="shared" si="0"/>
        <v>11163</v>
      </c>
      <c r="U6" s="77">
        <f t="shared" si="0"/>
        <v>126</v>
      </c>
      <c r="V6" s="77">
        <f t="shared" si="0"/>
        <v>0</v>
      </c>
    </row>
    <row r="7" s="67" customFormat="1" ht="17.25" customHeight="1" spans="1:22">
      <c r="A7" s="78" t="s">
        <v>1764</v>
      </c>
      <c r="B7" s="77">
        <f>SUM(C7:V7)</f>
        <v>0</v>
      </c>
      <c r="C7" s="79"/>
      <c r="D7" s="79"/>
      <c r="E7" s="79"/>
      <c r="F7" s="79"/>
      <c r="G7" s="79"/>
      <c r="H7" s="79"/>
      <c r="I7" s="79"/>
      <c r="J7" s="79"/>
      <c r="K7" s="85"/>
      <c r="L7" s="79"/>
      <c r="M7" s="79"/>
      <c r="N7" s="79"/>
      <c r="O7" s="79"/>
      <c r="P7" s="85"/>
      <c r="Q7" s="79"/>
      <c r="R7" s="79"/>
      <c r="S7" s="79"/>
      <c r="T7" s="79"/>
      <c r="U7" s="79"/>
      <c r="V7" s="79"/>
    </row>
    <row r="8" s="67" customFormat="1" ht="17.25" customHeight="1" spans="1:22">
      <c r="A8" s="80" t="s">
        <v>1879</v>
      </c>
      <c r="B8" s="77">
        <f>SUM(B9:B12)</f>
        <v>66565</v>
      </c>
      <c r="C8" s="77">
        <f t="shared" ref="C8:V8" si="1">SUM(C9:C12)</f>
        <v>856</v>
      </c>
      <c r="D8" s="77">
        <f t="shared" si="1"/>
        <v>0</v>
      </c>
      <c r="E8" s="77">
        <f t="shared" si="1"/>
        <v>0</v>
      </c>
      <c r="F8" s="77">
        <f t="shared" si="1"/>
        <v>86</v>
      </c>
      <c r="G8" s="77">
        <f t="shared" si="1"/>
        <v>4767</v>
      </c>
      <c r="H8" s="77">
        <f t="shared" si="1"/>
        <v>160</v>
      </c>
      <c r="I8" s="77">
        <f t="shared" si="1"/>
        <v>773</v>
      </c>
      <c r="J8" s="77">
        <f t="shared" si="1"/>
        <v>6132</v>
      </c>
      <c r="K8" s="77">
        <f t="shared" si="1"/>
        <v>5642</v>
      </c>
      <c r="L8" s="77">
        <f t="shared" si="1"/>
        <v>1876</v>
      </c>
      <c r="M8" s="77">
        <f t="shared" si="1"/>
        <v>164</v>
      </c>
      <c r="N8" s="77">
        <f t="shared" si="1"/>
        <v>26580</v>
      </c>
      <c r="O8" s="77">
        <f t="shared" si="1"/>
        <v>4534</v>
      </c>
      <c r="P8" s="77">
        <f t="shared" si="1"/>
        <v>97</v>
      </c>
      <c r="Q8" s="77">
        <f t="shared" si="1"/>
        <v>941</v>
      </c>
      <c r="R8" s="77">
        <f t="shared" si="1"/>
        <v>0</v>
      </c>
      <c r="S8" s="77">
        <f t="shared" si="1"/>
        <v>2668</v>
      </c>
      <c r="T8" s="77">
        <f t="shared" si="1"/>
        <v>11163</v>
      </c>
      <c r="U8" s="77">
        <f t="shared" si="1"/>
        <v>126</v>
      </c>
      <c r="V8" s="77">
        <f t="shared" si="1"/>
        <v>0</v>
      </c>
    </row>
    <row r="9" s="67" customFormat="1" ht="17.25" customHeight="1" spans="1:22">
      <c r="A9" s="81" t="s">
        <v>1866</v>
      </c>
      <c r="B9" s="82">
        <v>66565</v>
      </c>
      <c r="C9" s="82">
        <v>856</v>
      </c>
      <c r="D9" s="82"/>
      <c r="E9" s="82"/>
      <c r="F9" s="82">
        <v>86</v>
      </c>
      <c r="G9" s="82">
        <v>4767</v>
      </c>
      <c r="H9" s="82">
        <v>160</v>
      </c>
      <c r="I9" s="82">
        <v>773</v>
      </c>
      <c r="J9" s="82">
        <v>6132</v>
      </c>
      <c r="K9" s="86">
        <v>5642</v>
      </c>
      <c r="L9" s="82">
        <v>1876</v>
      </c>
      <c r="M9" s="82">
        <v>164</v>
      </c>
      <c r="N9" s="82">
        <v>26580</v>
      </c>
      <c r="O9" s="82">
        <v>4534</v>
      </c>
      <c r="P9" s="86">
        <v>97</v>
      </c>
      <c r="Q9" s="82">
        <v>941</v>
      </c>
      <c r="R9" s="82"/>
      <c r="S9" s="82">
        <v>2668</v>
      </c>
      <c r="T9" s="82">
        <v>11163</v>
      </c>
      <c r="U9" s="82">
        <v>126</v>
      </c>
      <c r="V9" s="82"/>
    </row>
    <row r="10" s="67" customFormat="1" ht="17.25" customHeight="1" spans="1:22">
      <c r="A10" s="83" t="s">
        <v>1767</v>
      </c>
      <c r="B10" s="82"/>
      <c r="C10" s="82"/>
      <c r="D10" s="82"/>
      <c r="E10" s="82"/>
      <c r="F10" s="82"/>
      <c r="G10" s="82"/>
      <c r="H10" s="82"/>
      <c r="I10" s="82"/>
      <c r="J10" s="82"/>
      <c r="K10" s="86"/>
      <c r="L10" s="82"/>
      <c r="M10" s="82"/>
      <c r="N10" s="82"/>
      <c r="O10" s="82"/>
      <c r="P10" s="86"/>
      <c r="Q10" s="82"/>
      <c r="R10" s="82"/>
      <c r="S10" s="82"/>
      <c r="T10" s="82"/>
      <c r="U10" s="82"/>
      <c r="V10" s="82"/>
    </row>
    <row r="11" s="67" customFormat="1" ht="17.25" customHeight="1" spans="1:22">
      <c r="A11" s="83" t="s">
        <v>1768</v>
      </c>
      <c r="B11" s="82"/>
      <c r="C11" s="82"/>
      <c r="D11" s="82"/>
      <c r="E11" s="82"/>
      <c r="F11" s="82"/>
      <c r="G11" s="82"/>
      <c r="H11" s="82"/>
      <c r="I11" s="82"/>
      <c r="J11" s="82"/>
      <c r="K11" s="86"/>
      <c r="L11" s="82"/>
      <c r="M11" s="82"/>
      <c r="N11" s="82"/>
      <c r="O11" s="82"/>
      <c r="P11" s="86"/>
      <c r="Q11" s="82"/>
      <c r="R11" s="82"/>
      <c r="S11" s="82"/>
      <c r="T11" s="82"/>
      <c r="U11" s="82"/>
      <c r="V11" s="82"/>
    </row>
    <row r="12" s="67" customFormat="1" ht="17.25" customHeight="1" spans="1:22">
      <c r="A12" s="83" t="s">
        <v>1769</v>
      </c>
      <c r="B12" s="82"/>
      <c r="C12" s="82"/>
      <c r="D12" s="82"/>
      <c r="E12" s="82"/>
      <c r="F12" s="82"/>
      <c r="G12" s="82"/>
      <c r="H12" s="82"/>
      <c r="I12" s="82"/>
      <c r="J12" s="82"/>
      <c r="K12" s="86"/>
      <c r="L12" s="82"/>
      <c r="M12" s="82"/>
      <c r="N12" s="82"/>
      <c r="O12" s="82"/>
      <c r="P12" s="86"/>
      <c r="Q12" s="82"/>
      <c r="R12" s="82"/>
      <c r="S12" s="82"/>
      <c r="T12" s="82"/>
      <c r="U12" s="82"/>
      <c r="V12" s="82"/>
    </row>
    <row r="13" s="67" customFormat="1" ht="15.95" customHeight="1" spans="1:22">
      <c r="A13" s="82"/>
      <c r="B13" s="82"/>
      <c r="C13" s="82"/>
      <c r="D13" s="82"/>
      <c r="E13" s="82"/>
      <c r="F13" s="82"/>
      <c r="G13" s="82"/>
      <c r="H13" s="82"/>
      <c r="I13" s="82"/>
      <c r="J13" s="82"/>
      <c r="K13" s="86"/>
      <c r="L13" s="82"/>
      <c r="M13" s="82"/>
      <c r="N13" s="82"/>
      <c r="O13" s="82"/>
      <c r="P13" s="86"/>
      <c r="Q13" s="82"/>
      <c r="R13" s="82"/>
      <c r="S13" s="82"/>
      <c r="T13" s="82"/>
      <c r="U13" s="82"/>
      <c r="V13" s="82"/>
    </row>
    <row r="14" s="67" customFormat="1" ht="15.95" customHeight="1" spans="1:22">
      <c r="A14" s="82"/>
      <c r="B14" s="82"/>
      <c r="C14" s="82"/>
      <c r="D14" s="82"/>
      <c r="E14" s="82"/>
      <c r="F14" s="82"/>
      <c r="G14" s="82"/>
      <c r="H14" s="82"/>
      <c r="I14" s="82"/>
      <c r="J14" s="82"/>
      <c r="K14" s="86"/>
      <c r="L14" s="82"/>
      <c r="M14" s="82"/>
      <c r="N14" s="82"/>
      <c r="O14" s="82"/>
      <c r="P14" s="86"/>
      <c r="Q14" s="82"/>
      <c r="R14" s="82"/>
      <c r="S14" s="82"/>
      <c r="T14" s="82"/>
      <c r="U14" s="82"/>
      <c r="V14" s="82"/>
    </row>
    <row r="15" s="67" customFormat="1" ht="15.95" customHeight="1" spans="1:22">
      <c r="A15" s="82"/>
      <c r="B15" s="82"/>
      <c r="C15" s="82"/>
      <c r="D15" s="82"/>
      <c r="E15" s="82"/>
      <c r="F15" s="82"/>
      <c r="G15" s="82"/>
      <c r="H15" s="82"/>
      <c r="I15" s="82"/>
      <c r="J15" s="82"/>
      <c r="K15" s="86"/>
      <c r="L15" s="82"/>
      <c r="M15" s="82"/>
      <c r="N15" s="82"/>
      <c r="O15" s="82"/>
      <c r="P15" s="86"/>
      <c r="Q15" s="82"/>
      <c r="R15" s="82"/>
      <c r="S15" s="82"/>
      <c r="T15" s="82"/>
      <c r="U15" s="82"/>
      <c r="V15" s="82"/>
    </row>
    <row r="16" s="67" customFormat="1" ht="15.95" customHeight="1" spans="1:22">
      <c r="A16" s="82"/>
      <c r="B16" s="82"/>
      <c r="C16" s="82"/>
      <c r="D16" s="82"/>
      <c r="E16" s="82"/>
      <c r="F16" s="82"/>
      <c r="G16" s="82"/>
      <c r="H16" s="82"/>
      <c r="I16" s="82"/>
      <c r="J16" s="82"/>
      <c r="K16" s="86"/>
      <c r="L16" s="82"/>
      <c r="M16" s="82"/>
      <c r="N16" s="82"/>
      <c r="O16" s="82"/>
      <c r="P16" s="86"/>
      <c r="Q16" s="82"/>
      <c r="R16" s="82"/>
      <c r="S16" s="82"/>
      <c r="T16" s="82"/>
      <c r="U16" s="82"/>
      <c r="V16" s="82"/>
    </row>
    <row r="17" s="67" customFormat="1" ht="15.95" customHeight="1" spans="1:22">
      <c r="A17" s="82"/>
      <c r="B17" s="82"/>
      <c r="C17" s="82"/>
      <c r="D17" s="82"/>
      <c r="E17" s="82"/>
      <c r="F17" s="82"/>
      <c r="G17" s="82"/>
      <c r="H17" s="82"/>
      <c r="I17" s="82"/>
      <c r="J17" s="82"/>
      <c r="K17" s="86"/>
      <c r="L17" s="82"/>
      <c r="M17" s="82"/>
      <c r="N17" s="82"/>
      <c r="O17" s="82"/>
      <c r="P17" s="86"/>
      <c r="Q17" s="82"/>
      <c r="R17" s="82"/>
      <c r="S17" s="82"/>
      <c r="T17" s="82"/>
      <c r="U17" s="82"/>
      <c r="V17" s="82"/>
    </row>
    <row r="18" s="67" customFormat="1" ht="15.95" customHeight="1" spans="1:22">
      <c r="A18" s="82"/>
      <c r="B18" s="82"/>
      <c r="C18" s="82"/>
      <c r="D18" s="82"/>
      <c r="E18" s="82"/>
      <c r="F18" s="82"/>
      <c r="G18" s="82"/>
      <c r="H18" s="82"/>
      <c r="I18" s="82"/>
      <c r="J18" s="82"/>
      <c r="K18" s="86"/>
      <c r="L18" s="82"/>
      <c r="M18" s="82"/>
      <c r="N18" s="82"/>
      <c r="O18" s="82"/>
      <c r="P18" s="86"/>
      <c r="Q18" s="82"/>
      <c r="R18" s="82"/>
      <c r="S18" s="82"/>
      <c r="T18" s="82"/>
      <c r="U18" s="82"/>
      <c r="V18" s="82"/>
    </row>
    <row r="19" s="67" customFormat="1" ht="15.95" customHeight="1" spans="1:22">
      <c r="A19" s="82"/>
      <c r="B19" s="82"/>
      <c r="C19" s="82"/>
      <c r="D19" s="82"/>
      <c r="E19" s="82"/>
      <c r="F19" s="82"/>
      <c r="G19" s="82"/>
      <c r="H19" s="82"/>
      <c r="I19" s="82"/>
      <c r="J19" s="82"/>
      <c r="K19" s="86"/>
      <c r="L19" s="82"/>
      <c r="M19" s="82"/>
      <c r="N19" s="82"/>
      <c r="O19" s="82"/>
      <c r="P19" s="86"/>
      <c r="Q19" s="82"/>
      <c r="R19" s="82"/>
      <c r="S19" s="82"/>
      <c r="T19" s="82"/>
      <c r="U19" s="82"/>
      <c r="V19" s="82"/>
    </row>
    <row r="20" s="67" customFormat="1" ht="15.95" customHeight="1" spans="1:22">
      <c r="A20" s="82"/>
      <c r="B20" s="82"/>
      <c r="C20" s="82"/>
      <c r="D20" s="82"/>
      <c r="E20" s="82"/>
      <c r="F20" s="82"/>
      <c r="G20" s="82"/>
      <c r="H20" s="82"/>
      <c r="I20" s="82"/>
      <c r="J20" s="82"/>
      <c r="K20" s="86"/>
      <c r="L20" s="82"/>
      <c r="M20" s="82"/>
      <c r="N20" s="82"/>
      <c r="O20" s="82"/>
      <c r="P20" s="86"/>
      <c r="Q20" s="82"/>
      <c r="R20" s="82"/>
      <c r="S20" s="82"/>
      <c r="T20" s="82"/>
      <c r="U20" s="82"/>
      <c r="V20" s="82"/>
    </row>
    <row r="21" s="67" customFormat="1" ht="15.95" customHeight="1" spans="1:22">
      <c r="A21" s="82"/>
      <c r="B21" s="82"/>
      <c r="C21" s="82"/>
      <c r="D21" s="82"/>
      <c r="E21" s="82"/>
      <c r="F21" s="82"/>
      <c r="G21" s="82"/>
      <c r="H21" s="82"/>
      <c r="I21" s="82"/>
      <c r="J21" s="82"/>
      <c r="K21" s="86"/>
      <c r="L21" s="82"/>
      <c r="M21" s="82"/>
      <c r="N21" s="82"/>
      <c r="O21" s="82"/>
      <c r="P21" s="86"/>
      <c r="Q21" s="82"/>
      <c r="R21" s="82"/>
      <c r="S21" s="82"/>
      <c r="T21" s="82"/>
      <c r="U21" s="82"/>
      <c r="V21" s="82"/>
    </row>
    <row r="22" s="67" customFormat="1" ht="15.95" customHeight="1" spans="1:22">
      <c r="A22" s="82"/>
      <c r="B22" s="82"/>
      <c r="C22" s="82"/>
      <c r="D22" s="82"/>
      <c r="E22" s="82"/>
      <c r="F22" s="82"/>
      <c r="G22" s="82"/>
      <c r="H22" s="82"/>
      <c r="I22" s="82"/>
      <c r="J22" s="82"/>
      <c r="K22" s="86"/>
      <c r="L22" s="82"/>
      <c r="M22" s="82"/>
      <c r="N22" s="82"/>
      <c r="O22" s="82"/>
      <c r="P22" s="86"/>
      <c r="Q22" s="82"/>
      <c r="R22" s="82"/>
      <c r="S22" s="82"/>
      <c r="T22" s="82"/>
      <c r="U22" s="82"/>
      <c r="V22" s="82"/>
    </row>
    <row r="23" s="67" customFormat="1" ht="15.95" customHeight="1" spans="1:22">
      <c r="A23" s="82"/>
      <c r="B23" s="82"/>
      <c r="C23" s="82"/>
      <c r="D23" s="82"/>
      <c r="E23" s="82"/>
      <c r="F23" s="82"/>
      <c r="G23" s="82"/>
      <c r="H23" s="82"/>
      <c r="I23" s="82"/>
      <c r="J23" s="82"/>
      <c r="K23" s="86"/>
      <c r="L23" s="82"/>
      <c r="M23" s="82"/>
      <c r="N23" s="82"/>
      <c r="O23" s="82"/>
      <c r="P23" s="86"/>
      <c r="Q23" s="82"/>
      <c r="R23" s="82"/>
      <c r="S23" s="82"/>
      <c r="T23" s="82"/>
      <c r="U23" s="82"/>
      <c r="V23" s="82"/>
    </row>
  </sheetData>
  <mergeCells count="3">
    <mergeCell ref="A2:V2"/>
    <mergeCell ref="B4:V4"/>
    <mergeCell ref="A4:A5"/>
  </mergeCells>
  <printOptions horizontalCentered="1"/>
  <pageMargins left="0.471527777777778" right="0.471527777777778" top="0.590277777777778" bottom="0.471527777777778" header="0.313888888888889" footer="0.313888888888889"/>
  <pageSetup paperSize="9" scale="85"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3"/>
  <sheetViews>
    <sheetView showGridLines="0" showZeros="0" workbookViewId="0">
      <pane ySplit="5" topLeftCell="A6" activePane="bottomLeft" state="frozen"/>
      <selection/>
      <selection pane="bottomLeft" activeCell="F67" sqref="F67"/>
    </sheetView>
  </sheetViews>
  <sheetFormatPr defaultColWidth="9" defaultRowHeight="14.25" outlineLevelCol="7"/>
  <cols>
    <col min="1" max="1" width="42.625" style="58" customWidth="1"/>
    <col min="2" max="2" width="12" style="58" customWidth="1"/>
    <col min="3" max="3" width="10.5" style="58" customWidth="1"/>
    <col min="4" max="4" width="13.875" style="58" customWidth="1"/>
    <col min="5" max="5" width="59.375" style="58" customWidth="1"/>
    <col min="6" max="6" width="12.875" style="58" customWidth="1"/>
    <col min="7" max="7" width="10.875" style="58" customWidth="1"/>
    <col min="8" max="8" width="13.75" style="58" customWidth="1"/>
    <col min="9" max="16384" width="9" style="58"/>
  </cols>
  <sheetData>
    <row r="1" ht="27" customHeight="1" spans="1:8">
      <c r="A1" s="41" t="s">
        <v>1880</v>
      </c>
      <c r="B1" s="41"/>
      <c r="C1" s="41"/>
      <c r="D1" s="41"/>
      <c r="E1" s="41"/>
      <c r="F1" s="41"/>
      <c r="G1" s="41"/>
      <c r="H1" s="59" t="s">
        <v>0</v>
      </c>
    </row>
    <row r="2" ht="27" customHeight="1" spans="1:8">
      <c r="A2" s="32" t="s">
        <v>1881</v>
      </c>
      <c r="B2" s="32"/>
      <c r="C2" s="32"/>
      <c r="D2" s="32"/>
      <c r="E2" s="32"/>
      <c r="F2" s="32"/>
      <c r="G2" s="32"/>
      <c r="H2" s="32"/>
    </row>
    <row r="3" ht="27" customHeight="1" spans="1:8">
      <c r="A3" s="3"/>
      <c r="B3" s="3"/>
      <c r="C3" s="3"/>
      <c r="D3" s="3"/>
      <c r="E3" s="3"/>
      <c r="F3" s="3"/>
      <c r="G3" s="3"/>
      <c r="H3" s="60" t="s">
        <v>34</v>
      </c>
    </row>
    <row r="4" ht="31.5" customHeight="1" spans="1:8">
      <c r="A4" s="42" t="s">
        <v>1882</v>
      </c>
      <c r="B4" s="61"/>
      <c r="C4" s="61"/>
      <c r="D4" s="43"/>
      <c r="E4" s="42" t="s">
        <v>1883</v>
      </c>
      <c r="F4" s="61"/>
      <c r="G4" s="61"/>
      <c r="H4" s="43"/>
    </row>
    <row r="5" ht="35.25" customHeight="1" spans="1:8">
      <c r="A5" s="62" t="s">
        <v>68</v>
      </c>
      <c r="B5" s="36" t="s">
        <v>69</v>
      </c>
      <c r="C5" s="62" t="s">
        <v>70</v>
      </c>
      <c r="D5" s="36" t="s">
        <v>71</v>
      </c>
      <c r="E5" s="62" t="s">
        <v>68</v>
      </c>
      <c r="F5" s="36" t="s">
        <v>69</v>
      </c>
      <c r="G5" s="62" t="s">
        <v>70</v>
      </c>
      <c r="H5" s="36" t="s">
        <v>71</v>
      </c>
    </row>
    <row r="6" s="56" customFormat="1" ht="20.1" customHeight="1" spans="1:8">
      <c r="A6" s="13" t="s">
        <v>1884</v>
      </c>
      <c r="B6" s="63"/>
      <c r="C6" s="46">
        <f>表九!B6</f>
        <v>0</v>
      </c>
      <c r="D6" s="46" t="e">
        <f>C6/B6</f>
        <v>#DIV/0!</v>
      </c>
      <c r="E6" s="13" t="s">
        <v>1885</v>
      </c>
      <c r="F6" s="45">
        <f>SUM(F7:F9)</f>
        <v>317</v>
      </c>
      <c r="G6" s="45">
        <f>表九!D6</f>
        <v>0</v>
      </c>
      <c r="H6" s="45">
        <f>G6/F6</f>
        <v>0</v>
      </c>
    </row>
    <row r="7" s="56" customFormat="1" ht="20.1" customHeight="1" spans="1:8">
      <c r="A7" s="13" t="s">
        <v>1886</v>
      </c>
      <c r="B7" s="63"/>
      <c r="C7" s="46">
        <f>表九!B7</f>
        <v>0</v>
      </c>
      <c r="D7" s="46" t="e">
        <f t="shared" ref="D7:D22" si="0">C7/B7</f>
        <v>#DIV/0!</v>
      </c>
      <c r="E7" s="15" t="s">
        <v>1887</v>
      </c>
      <c r="F7" s="63"/>
      <c r="G7" s="46">
        <f>表九!D7</f>
        <v>0</v>
      </c>
      <c r="H7" s="45" t="e">
        <f t="shared" ref="H7:H51" si="1">G7/F7</f>
        <v>#DIV/0!</v>
      </c>
    </row>
    <row r="8" s="56" customFormat="1" ht="20.1" customHeight="1" spans="1:8">
      <c r="A8" s="13" t="s">
        <v>1888</v>
      </c>
      <c r="B8" s="63"/>
      <c r="C8" s="46">
        <f>表九!B8</f>
        <v>0</v>
      </c>
      <c r="D8" s="46" t="e">
        <f t="shared" si="0"/>
        <v>#DIV/0!</v>
      </c>
      <c r="E8" s="15" t="s">
        <v>1889</v>
      </c>
      <c r="F8" s="63">
        <v>300</v>
      </c>
      <c r="G8" s="46">
        <f>表九!D12</f>
        <v>0</v>
      </c>
      <c r="H8" s="45">
        <f t="shared" si="1"/>
        <v>0</v>
      </c>
    </row>
    <row r="9" s="56" customFormat="1" ht="20.1" customHeight="1" spans="1:8">
      <c r="A9" s="64" t="s">
        <v>1890</v>
      </c>
      <c r="B9" s="63"/>
      <c r="C9" s="46">
        <f>表九!B9</f>
        <v>0</v>
      </c>
      <c r="D9" s="46" t="e">
        <f t="shared" si="0"/>
        <v>#DIV/0!</v>
      </c>
      <c r="E9" s="17" t="s">
        <v>1891</v>
      </c>
      <c r="F9" s="63">
        <v>17</v>
      </c>
      <c r="G9" s="46">
        <f>表九!D16</f>
        <v>0</v>
      </c>
      <c r="H9" s="45">
        <f t="shared" si="1"/>
        <v>0</v>
      </c>
    </row>
    <row r="10" s="56" customFormat="1" ht="20.1" customHeight="1" spans="1:8">
      <c r="A10" s="13" t="s">
        <v>1892</v>
      </c>
      <c r="B10" s="63"/>
      <c r="C10" s="46">
        <f>表九!B10</f>
        <v>0</v>
      </c>
      <c r="D10" s="46" t="e">
        <f t="shared" si="0"/>
        <v>#DIV/0!</v>
      </c>
      <c r="E10" s="13" t="s">
        <v>1893</v>
      </c>
      <c r="F10" s="46">
        <f>SUM(F11:F13)</f>
        <v>1132</v>
      </c>
      <c r="G10" s="46">
        <f>表九!D19</f>
        <v>0</v>
      </c>
      <c r="H10" s="45">
        <f t="shared" si="1"/>
        <v>0</v>
      </c>
    </row>
    <row r="11" s="56" customFormat="1" ht="20.1" customHeight="1" spans="1:8">
      <c r="A11" s="13" t="s">
        <v>1894</v>
      </c>
      <c r="B11" s="63"/>
      <c r="C11" s="46">
        <f>表九!B11</f>
        <v>0</v>
      </c>
      <c r="D11" s="46" t="e">
        <f t="shared" si="0"/>
        <v>#DIV/0!</v>
      </c>
      <c r="E11" s="15" t="s">
        <v>1895</v>
      </c>
      <c r="F11" s="63">
        <v>1079</v>
      </c>
      <c r="G11" s="46">
        <f>表九!D20</f>
        <v>0</v>
      </c>
      <c r="H11" s="45">
        <f t="shared" si="1"/>
        <v>0</v>
      </c>
    </row>
    <row r="12" s="56" customFormat="1" ht="20.1" customHeight="1" spans="1:8">
      <c r="A12" s="13" t="s">
        <v>1896</v>
      </c>
      <c r="B12" s="63">
        <v>47977</v>
      </c>
      <c r="C12" s="46">
        <f>表九!B12</f>
        <v>45000</v>
      </c>
      <c r="D12" s="46">
        <f t="shared" si="0"/>
        <v>0.937949434103841</v>
      </c>
      <c r="E12" s="17" t="s">
        <v>1897</v>
      </c>
      <c r="F12" s="63">
        <v>53</v>
      </c>
      <c r="G12" s="46">
        <f>表九!D24</f>
        <v>0</v>
      </c>
      <c r="H12" s="45">
        <f t="shared" si="1"/>
        <v>0</v>
      </c>
    </row>
    <row r="13" s="56" customFormat="1" ht="20.1" customHeight="1" spans="1:8">
      <c r="A13" s="13" t="s">
        <v>1898</v>
      </c>
      <c r="B13" s="63"/>
      <c r="C13" s="46">
        <f>表九!B18</f>
        <v>0</v>
      </c>
      <c r="D13" s="46" t="e">
        <f t="shared" si="0"/>
        <v>#DIV/0!</v>
      </c>
      <c r="E13" s="17" t="s">
        <v>1899</v>
      </c>
      <c r="F13" s="63"/>
      <c r="G13" s="46">
        <f>表九!D28</f>
        <v>0</v>
      </c>
      <c r="H13" s="45" t="e">
        <f t="shared" si="1"/>
        <v>#DIV/0!</v>
      </c>
    </row>
    <row r="14" s="56" customFormat="1" ht="20.1" customHeight="1" spans="1:8">
      <c r="A14" s="13" t="s">
        <v>1900</v>
      </c>
      <c r="B14" s="63"/>
      <c r="C14" s="46"/>
      <c r="D14" s="46" t="e">
        <f t="shared" si="0"/>
        <v>#DIV/0!</v>
      </c>
      <c r="E14" s="13" t="s">
        <v>1901</v>
      </c>
      <c r="F14" s="46">
        <f>SUM(F15:F16)</f>
        <v>0</v>
      </c>
      <c r="G14" s="46">
        <f>表九!D31</f>
        <v>0</v>
      </c>
      <c r="H14" s="45" t="e">
        <f t="shared" si="1"/>
        <v>#DIV/0!</v>
      </c>
    </row>
    <row r="15" s="56" customFormat="1" ht="20.1" customHeight="1" spans="1:8">
      <c r="A15" s="13" t="s">
        <v>1902</v>
      </c>
      <c r="B15" s="63">
        <v>1800</v>
      </c>
      <c r="C15" s="46">
        <f>表九!B22</f>
        <v>1900</v>
      </c>
      <c r="D15" s="46">
        <f t="shared" si="0"/>
        <v>1.05555555555556</v>
      </c>
      <c r="E15" s="13" t="s">
        <v>1903</v>
      </c>
      <c r="F15" s="63"/>
      <c r="G15" s="46">
        <f>表九!D32</f>
        <v>0</v>
      </c>
      <c r="H15" s="45" t="e">
        <f t="shared" si="1"/>
        <v>#DIV/0!</v>
      </c>
    </row>
    <row r="16" s="56" customFormat="1" ht="20.1" customHeight="1" spans="1:8">
      <c r="A16" s="13" t="s">
        <v>1904</v>
      </c>
      <c r="B16" s="63"/>
      <c r="C16" s="46">
        <f>表九!B23</f>
        <v>0</v>
      </c>
      <c r="D16" s="46" t="e">
        <f t="shared" si="0"/>
        <v>#DIV/0!</v>
      </c>
      <c r="E16" s="13" t="s">
        <v>1905</v>
      </c>
      <c r="F16" s="63"/>
      <c r="G16" s="46">
        <f>表九!D33</f>
        <v>0</v>
      </c>
      <c r="H16" s="45" t="e">
        <f t="shared" si="1"/>
        <v>#DIV/0!</v>
      </c>
    </row>
    <row r="17" s="56" customFormat="1" ht="20.1" customHeight="1" spans="1:8">
      <c r="A17" s="13" t="s">
        <v>1906</v>
      </c>
      <c r="B17" s="63"/>
      <c r="C17" s="46">
        <f>表九!B24</f>
        <v>0</v>
      </c>
      <c r="D17" s="46" t="e">
        <f t="shared" si="0"/>
        <v>#DIV/0!</v>
      </c>
      <c r="E17" s="13" t="s">
        <v>1907</v>
      </c>
      <c r="F17" s="46">
        <f>SUM(F18:F26)</f>
        <v>48497</v>
      </c>
      <c r="G17" s="46">
        <f>表九!D38</f>
        <v>46868</v>
      </c>
      <c r="H17" s="45">
        <f t="shared" si="1"/>
        <v>0.966410293420212</v>
      </c>
    </row>
    <row r="18" s="56" customFormat="1" ht="20.1" customHeight="1" spans="1:8">
      <c r="A18" s="13" t="s">
        <v>1908</v>
      </c>
      <c r="B18" s="63"/>
      <c r="C18" s="46">
        <f>表九!B28</f>
        <v>0</v>
      </c>
      <c r="D18" s="46" t="e">
        <f t="shared" si="0"/>
        <v>#DIV/0!</v>
      </c>
      <c r="E18" s="13" t="s">
        <v>1909</v>
      </c>
      <c r="F18" s="63">
        <v>46253</v>
      </c>
      <c r="G18" s="46">
        <f>表九!D39</f>
        <v>44968</v>
      </c>
      <c r="H18" s="45">
        <f t="shared" si="1"/>
        <v>0.972218018290705</v>
      </c>
    </row>
    <row r="19" s="56" customFormat="1" ht="20.1" customHeight="1" spans="1:8">
      <c r="A19" s="13" t="s">
        <v>1910</v>
      </c>
      <c r="B19" s="63"/>
      <c r="C19" s="46">
        <f>表九!B29</f>
        <v>0</v>
      </c>
      <c r="D19" s="46" t="e">
        <f t="shared" si="0"/>
        <v>#DIV/0!</v>
      </c>
      <c r="E19" s="13" t="s">
        <v>1911</v>
      </c>
      <c r="F19" s="13"/>
      <c r="G19" s="65">
        <f>表九!D52</f>
        <v>0</v>
      </c>
      <c r="H19" s="45" t="e">
        <f t="shared" si="1"/>
        <v>#DIV/0!</v>
      </c>
    </row>
    <row r="20" s="56" customFormat="1" ht="20.1" customHeight="1" spans="1:8">
      <c r="A20" s="13" t="s">
        <v>1912</v>
      </c>
      <c r="B20" s="63"/>
      <c r="C20" s="46">
        <f>表九!B30</f>
        <v>0</v>
      </c>
      <c r="D20" s="46" t="e">
        <f t="shared" si="0"/>
        <v>#DIV/0!</v>
      </c>
      <c r="E20" s="13" t="s">
        <v>1913</v>
      </c>
      <c r="F20" s="63"/>
      <c r="G20" s="46">
        <f>表九!D56</f>
        <v>0</v>
      </c>
      <c r="H20" s="45" t="e">
        <f t="shared" si="1"/>
        <v>#DIV/0!</v>
      </c>
    </row>
    <row r="21" s="56" customFormat="1" ht="20.1" customHeight="1" spans="1:8">
      <c r="A21" s="37" t="s">
        <v>1914</v>
      </c>
      <c r="B21" s="39">
        <v>520</v>
      </c>
      <c r="C21" s="46">
        <f>表九!B31</f>
        <v>610</v>
      </c>
      <c r="D21" s="46">
        <f t="shared" si="0"/>
        <v>1.17307692307692</v>
      </c>
      <c r="E21" s="18" t="s">
        <v>1915</v>
      </c>
      <c r="F21" s="63">
        <v>2244</v>
      </c>
      <c r="G21" s="46">
        <f>表九!D57</f>
        <v>0</v>
      </c>
      <c r="H21" s="45">
        <f t="shared" si="1"/>
        <v>0</v>
      </c>
    </row>
    <row r="22" s="56" customFormat="1" ht="20.1" customHeight="1" spans="1:8">
      <c r="A22" s="37" t="s">
        <v>1916</v>
      </c>
      <c r="B22" s="39"/>
      <c r="C22" s="46">
        <f>表九!B32</f>
        <v>0</v>
      </c>
      <c r="D22" s="46" t="e">
        <f t="shared" si="0"/>
        <v>#DIV/0!</v>
      </c>
      <c r="E22" s="13" t="s">
        <v>1917</v>
      </c>
      <c r="F22" s="63"/>
      <c r="G22" s="46">
        <f>表九!D63</f>
        <v>0</v>
      </c>
      <c r="H22" s="45" t="e">
        <f t="shared" si="1"/>
        <v>#DIV/0!</v>
      </c>
    </row>
    <row r="23" ht="20.1" customHeight="1" spans="1:8">
      <c r="A23" s="50"/>
      <c r="B23" s="39"/>
      <c r="C23" s="39"/>
      <c r="D23" s="39"/>
      <c r="E23" s="18" t="s">
        <v>1918</v>
      </c>
      <c r="F23" s="39"/>
      <c r="G23" s="46">
        <f>表九!D67</f>
        <v>0</v>
      </c>
      <c r="H23" s="45" t="e">
        <f t="shared" si="1"/>
        <v>#DIV/0!</v>
      </c>
    </row>
    <row r="24" ht="20.1" customHeight="1" spans="1:8">
      <c r="A24" s="37"/>
      <c r="B24" s="39"/>
      <c r="C24" s="39"/>
      <c r="D24" s="39"/>
      <c r="E24" s="18" t="s">
        <v>1919</v>
      </c>
      <c r="F24" s="39"/>
      <c r="G24" s="46">
        <f>表九!D71</f>
        <v>0</v>
      </c>
      <c r="H24" s="45" t="e">
        <f t="shared" si="1"/>
        <v>#DIV/0!</v>
      </c>
    </row>
    <row r="25" ht="20.1" customHeight="1" spans="1:8">
      <c r="A25" s="39"/>
      <c r="B25" s="39"/>
      <c r="C25" s="39"/>
      <c r="D25" s="39"/>
      <c r="E25" s="18" t="s">
        <v>1920</v>
      </c>
      <c r="F25" s="39"/>
      <c r="G25" s="46">
        <f>表九!D75</f>
        <v>1900</v>
      </c>
      <c r="H25" s="45" t="e">
        <f t="shared" si="1"/>
        <v>#DIV/0!</v>
      </c>
    </row>
    <row r="26" ht="20.1" customHeight="1" spans="1:8">
      <c r="A26" s="39"/>
      <c r="B26" s="39"/>
      <c r="C26" s="39"/>
      <c r="D26" s="39"/>
      <c r="E26" s="18" t="s">
        <v>1921</v>
      </c>
      <c r="F26" s="39"/>
      <c r="G26" s="46">
        <f>表九!D81</f>
        <v>0</v>
      </c>
      <c r="H26" s="45" t="e">
        <f t="shared" si="1"/>
        <v>#DIV/0!</v>
      </c>
    </row>
    <row r="27" ht="20.1" customHeight="1" spans="1:8">
      <c r="A27" s="22"/>
      <c r="B27" s="39"/>
      <c r="C27" s="39"/>
      <c r="D27" s="39"/>
      <c r="E27" s="13" t="s">
        <v>1922</v>
      </c>
      <c r="F27" s="46">
        <f>SUM(F28:F32)</f>
        <v>108</v>
      </c>
      <c r="G27" s="46">
        <f>表九!D84</f>
        <v>0</v>
      </c>
      <c r="H27" s="45">
        <f t="shared" si="1"/>
        <v>0</v>
      </c>
    </row>
    <row r="28" ht="20.1" customHeight="1" spans="1:8">
      <c r="A28" s="22"/>
      <c r="B28" s="39"/>
      <c r="C28" s="39"/>
      <c r="D28" s="39"/>
      <c r="E28" s="18" t="s">
        <v>1923</v>
      </c>
      <c r="F28" s="39">
        <v>108</v>
      </c>
      <c r="G28" s="46">
        <f>表九!D85</f>
        <v>0</v>
      </c>
      <c r="H28" s="45">
        <f t="shared" si="1"/>
        <v>0</v>
      </c>
    </row>
    <row r="29" ht="20.1" customHeight="1" spans="1:8">
      <c r="A29" s="22"/>
      <c r="B29" s="39"/>
      <c r="C29" s="39"/>
      <c r="D29" s="39"/>
      <c r="E29" s="19" t="s">
        <v>1924</v>
      </c>
      <c r="F29" s="39"/>
      <c r="G29" s="46">
        <f>表九!D90</f>
        <v>0</v>
      </c>
      <c r="H29" s="45" t="e">
        <f t="shared" si="1"/>
        <v>#DIV/0!</v>
      </c>
    </row>
    <row r="30" ht="20.1" customHeight="1" spans="1:8">
      <c r="A30" s="22"/>
      <c r="B30" s="39"/>
      <c r="C30" s="39"/>
      <c r="D30" s="39"/>
      <c r="E30" s="20" t="s">
        <v>1925</v>
      </c>
      <c r="F30" s="39"/>
      <c r="G30" s="46">
        <f>表九!D95</f>
        <v>0</v>
      </c>
      <c r="H30" s="45" t="e">
        <f t="shared" si="1"/>
        <v>#DIV/0!</v>
      </c>
    </row>
    <row r="31" ht="20.1" customHeight="1" spans="1:8">
      <c r="A31" s="22"/>
      <c r="B31" s="39"/>
      <c r="C31" s="39"/>
      <c r="D31" s="39"/>
      <c r="E31" s="21" t="s">
        <v>1926</v>
      </c>
      <c r="F31" s="39"/>
      <c r="G31" s="46">
        <f>表九!D100</f>
        <v>0</v>
      </c>
      <c r="H31" s="45" t="e">
        <f t="shared" si="1"/>
        <v>#DIV/0!</v>
      </c>
    </row>
    <row r="32" ht="20.1" customHeight="1" spans="1:8">
      <c r="A32" s="22"/>
      <c r="B32" s="39"/>
      <c r="C32" s="39"/>
      <c r="D32" s="39"/>
      <c r="E32" s="21" t="s">
        <v>1927</v>
      </c>
      <c r="F32" s="39"/>
      <c r="G32" s="46">
        <f>表九!D103</f>
        <v>0</v>
      </c>
      <c r="H32" s="45" t="e">
        <f t="shared" si="1"/>
        <v>#DIV/0!</v>
      </c>
    </row>
    <row r="33" ht="20.1" customHeight="1" spans="1:8">
      <c r="A33" s="22"/>
      <c r="B33" s="39"/>
      <c r="C33" s="39"/>
      <c r="D33" s="39"/>
      <c r="E33" s="22" t="s">
        <v>1928</v>
      </c>
      <c r="F33" s="46">
        <f>SUM(F34:F43)</f>
        <v>0</v>
      </c>
      <c r="G33" s="46">
        <f>表九!D108</f>
        <v>0</v>
      </c>
      <c r="H33" s="45" t="e">
        <f t="shared" si="1"/>
        <v>#DIV/0!</v>
      </c>
    </row>
    <row r="34" ht="20.1" customHeight="1" spans="1:8">
      <c r="A34" s="22"/>
      <c r="B34" s="39"/>
      <c r="C34" s="39"/>
      <c r="D34" s="39"/>
      <c r="E34" s="20" t="s">
        <v>1929</v>
      </c>
      <c r="F34" s="39"/>
      <c r="G34" s="46">
        <f>表九!D109</f>
        <v>0</v>
      </c>
      <c r="H34" s="45" t="e">
        <f t="shared" si="1"/>
        <v>#DIV/0!</v>
      </c>
    </row>
    <row r="35" ht="20.1" customHeight="1" spans="1:8">
      <c r="A35" s="22"/>
      <c r="B35" s="39"/>
      <c r="C35" s="39"/>
      <c r="D35" s="39"/>
      <c r="E35" s="20" t="s">
        <v>1930</v>
      </c>
      <c r="F35" s="39"/>
      <c r="G35" s="46">
        <f>表九!D114</f>
        <v>0</v>
      </c>
      <c r="H35" s="45" t="e">
        <f t="shared" si="1"/>
        <v>#DIV/0!</v>
      </c>
    </row>
    <row r="36" ht="20.1" customHeight="1" spans="1:8">
      <c r="A36" s="22"/>
      <c r="B36" s="39"/>
      <c r="C36" s="39"/>
      <c r="D36" s="39"/>
      <c r="E36" s="20" t="s">
        <v>1931</v>
      </c>
      <c r="F36" s="39"/>
      <c r="G36" s="46">
        <f>表九!D119</f>
        <v>0</v>
      </c>
      <c r="H36" s="45" t="e">
        <f t="shared" si="1"/>
        <v>#DIV/0!</v>
      </c>
    </row>
    <row r="37" s="57" customFormat="1" ht="20.1" customHeight="1" spans="1:8">
      <c r="A37" s="22"/>
      <c r="B37" s="39"/>
      <c r="C37" s="39"/>
      <c r="D37" s="39"/>
      <c r="E37" s="19" t="s">
        <v>1932</v>
      </c>
      <c r="F37" s="39"/>
      <c r="G37" s="46">
        <f>表九!D124</f>
        <v>0</v>
      </c>
      <c r="H37" s="45" t="e">
        <f t="shared" si="1"/>
        <v>#DIV/0!</v>
      </c>
    </row>
    <row r="38" ht="20.1" customHeight="1" spans="1:8">
      <c r="A38" s="22"/>
      <c r="B38" s="39"/>
      <c r="C38" s="39"/>
      <c r="D38" s="39"/>
      <c r="E38" s="19" t="s">
        <v>1933</v>
      </c>
      <c r="F38" s="39"/>
      <c r="G38" s="46">
        <f>表九!D133</f>
        <v>0</v>
      </c>
      <c r="H38" s="45" t="e">
        <f t="shared" si="1"/>
        <v>#DIV/0!</v>
      </c>
    </row>
    <row r="39" ht="20.1" customHeight="1" spans="1:8">
      <c r="A39" s="37"/>
      <c r="B39" s="39"/>
      <c r="C39" s="39"/>
      <c r="D39" s="39"/>
      <c r="E39" s="19" t="s">
        <v>1934</v>
      </c>
      <c r="F39" s="39"/>
      <c r="G39" s="46">
        <f>表九!D140</f>
        <v>0</v>
      </c>
      <c r="H39" s="45" t="e">
        <f t="shared" si="1"/>
        <v>#DIV/0!</v>
      </c>
    </row>
    <row r="40" ht="20.1" customHeight="1" spans="1:8">
      <c r="A40" s="37"/>
      <c r="B40" s="39"/>
      <c r="C40" s="39"/>
      <c r="D40" s="39"/>
      <c r="E40" s="20" t="s">
        <v>1935</v>
      </c>
      <c r="F40" s="39"/>
      <c r="G40" s="46">
        <f>表九!D149</f>
        <v>0</v>
      </c>
      <c r="H40" s="45" t="e">
        <f t="shared" si="1"/>
        <v>#DIV/0!</v>
      </c>
    </row>
    <row r="41" ht="20.1" customHeight="1" spans="1:8">
      <c r="A41" s="37"/>
      <c r="B41" s="39"/>
      <c r="C41" s="39"/>
      <c r="D41" s="39"/>
      <c r="E41" s="20" t="s">
        <v>1936</v>
      </c>
      <c r="F41" s="39"/>
      <c r="G41" s="46">
        <f>表九!D152</f>
        <v>0</v>
      </c>
      <c r="H41" s="45" t="e">
        <f t="shared" si="1"/>
        <v>#DIV/0!</v>
      </c>
    </row>
    <row r="42" ht="20.1" customHeight="1" spans="1:8">
      <c r="A42" s="37"/>
      <c r="B42" s="39"/>
      <c r="C42" s="39"/>
      <c r="D42" s="39"/>
      <c r="E42" s="20" t="s">
        <v>1937</v>
      </c>
      <c r="F42" s="39"/>
      <c r="G42" s="46">
        <f>表九!D155</f>
        <v>0</v>
      </c>
      <c r="H42" s="45" t="e">
        <f t="shared" si="1"/>
        <v>#DIV/0!</v>
      </c>
    </row>
    <row r="43" ht="20.1" customHeight="1" spans="1:8">
      <c r="A43" s="37"/>
      <c r="B43" s="39"/>
      <c r="C43" s="39"/>
      <c r="D43" s="39"/>
      <c r="E43" s="20" t="s">
        <v>1938</v>
      </c>
      <c r="F43" s="39"/>
      <c r="G43" s="46">
        <f>表九!D156</f>
        <v>0</v>
      </c>
      <c r="H43" s="45" t="e">
        <f t="shared" si="1"/>
        <v>#DIV/0!</v>
      </c>
    </row>
    <row r="44" ht="20.1" customHeight="1" spans="1:8">
      <c r="A44" s="37"/>
      <c r="B44" s="39"/>
      <c r="C44" s="39"/>
      <c r="D44" s="39"/>
      <c r="E44" s="22" t="s">
        <v>1939</v>
      </c>
      <c r="F44" s="46">
        <f>F45</f>
        <v>0</v>
      </c>
      <c r="G44" s="46">
        <f>表九!D160</f>
        <v>0</v>
      </c>
      <c r="H44" s="45" t="e">
        <f t="shared" si="1"/>
        <v>#DIV/0!</v>
      </c>
    </row>
    <row r="45" ht="20.1" customHeight="1" spans="1:8">
      <c r="A45" s="37"/>
      <c r="B45" s="39"/>
      <c r="C45" s="39"/>
      <c r="D45" s="39"/>
      <c r="E45" s="19" t="s">
        <v>1940</v>
      </c>
      <c r="F45" s="39"/>
      <c r="G45" s="46">
        <f>表九!D161</f>
        <v>0</v>
      </c>
      <c r="H45" s="45" t="e">
        <f t="shared" si="1"/>
        <v>#DIV/0!</v>
      </c>
    </row>
    <row r="46" ht="20.1" customHeight="1" spans="1:8">
      <c r="A46" s="37"/>
      <c r="B46" s="39"/>
      <c r="C46" s="39"/>
      <c r="D46" s="39"/>
      <c r="E46" s="22" t="s">
        <v>1941</v>
      </c>
      <c r="F46" s="46">
        <f>SUM(F47:F49)</f>
        <v>648</v>
      </c>
      <c r="G46" s="46">
        <f>表九!D164</f>
        <v>610</v>
      </c>
      <c r="H46" s="45">
        <f t="shared" si="1"/>
        <v>0.941358024691358</v>
      </c>
    </row>
    <row r="47" ht="20.1" customHeight="1" spans="1:8">
      <c r="A47" s="24"/>
      <c r="B47" s="39"/>
      <c r="C47" s="39"/>
      <c r="D47" s="39"/>
      <c r="E47" s="19" t="s">
        <v>1942</v>
      </c>
      <c r="F47" s="39"/>
      <c r="G47" s="46">
        <f>表九!D165</f>
        <v>610</v>
      </c>
      <c r="H47" s="45" t="e">
        <f t="shared" si="1"/>
        <v>#DIV/0!</v>
      </c>
    </row>
    <row r="48" ht="20.1" customHeight="1" spans="1:8">
      <c r="A48" s="24"/>
      <c r="B48" s="39"/>
      <c r="C48" s="39"/>
      <c r="D48" s="39"/>
      <c r="E48" s="19" t="s">
        <v>1943</v>
      </c>
      <c r="F48" s="39"/>
      <c r="G48" s="46">
        <f>表九!D166</f>
        <v>0</v>
      </c>
      <c r="H48" s="45" t="e">
        <f t="shared" si="1"/>
        <v>#DIV/0!</v>
      </c>
    </row>
    <row r="49" ht="20.1" customHeight="1" spans="1:8">
      <c r="A49" s="24"/>
      <c r="B49" s="39"/>
      <c r="C49" s="39"/>
      <c r="D49" s="39"/>
      <c r="E49" s="20" t="s">
        <v>1944</v>
      </c>
      <c r="F49" s="19">
        <v>648</v>
      </c>
      <c r="G49" s="66">
        <f>表九!D175</f>
        <v>0</v>
      </c>
      <c r="H49" s="45">
        <f t="shared" si="1"/>
        <v>0</v>
      </c>
    </row>
    <row r="50" ht="20.1" customHeight="1" spans="1:8">
      <c r="A50" s="24"/>
      <c r="B50" s="39"/>
      <c r="C50" s="39"/>
      <c r="D50" s="39"/>
      <c r="E50" s="22" t="s">
        <v>1945</v>
      </c>
      <c r="F50" s="39"/>
      <c r="G50" s="46">
        <f>表九!D186</f>
        <v>0</v>
      </c>
      <c r="H50" s="45" t="e">
        <f t="shared" si="1"/>
        <v>#DIV/0!</v>
      </c>
    </row>
    <row r="51" ht="20.1" customHeight="1" spans="1:8">
      <c r="A51" s="24"/>
      <c r="B51" s="39"/>
      <c r="C51" s="39"/>
      <c r="D51" s="39"/>
      <c r="E51" s="22" t="s">
        <v>1946</v>
      </c>
      <c r="F51" s="39"/>
      <c r="G51" s="46">
        <f>表九!D193</f>
        <v>0</v>
      </c>
      <c r="H51" s="45" t="e">
        <f t="shared" si="1"/>
        <v>#DIV/0!</v>
      </c>
    </row>
    <row r="52" ht="20.1" customHeight="1" spans="1:8">
      <c r="A52" s="24"/>
      <c r="B52" s="39"/>
      <c r="C52" s="39"/>
      <c r="D52" s="39"/>
      <c r="E52" s="22"/>
      <c r="F52" s="22"/>
      <c r="G52" s="39"/>
      <c r="H52" s="39"/>
    </row>
    <row r="53" ht="20.1" customHeight="1" spans="1:8">
      <c r="A53" s="24"/>
      <c r="B53" s="39"/>
      <c r="C53" s="39"/>
      <c r="D53" s="39"/>
      <c r="E53" s="22"/>
      <c r="F53" s="19"/>
      <c r="G53" s="39"/>
      <c r="H53" s="39"/>
    </row>
    <row r="54" ht="20.1" customHeight="1" spans="1:8">
      <c r="A54" s="24"/>
      <c r="B54" s="39"/>
      <c r="C54" s="39"/>
      <c r="D54" s="39"/>
      <c r="E54" s="22"/>
      <c r="F54" s="39"/>
      <c r="G54" s="39"/>
      <c r="H54" s="39"/>
    </row>
    <row r="55" ht="20.1" customHeight="1" spans="1:8">
      <c r="A55" s="24"/>
      <c r="B55" s="39"/>
      <c r="C55" s="39"/>
      <c r="D55" s="39"/>
      <c r="E55" s="22"/>
      <c r="F55" s="39"/>
      <c r="G55" s="39"/>
      <c r="H55" s="39"/>
    </row>
    <row r="56" ht="20.1" customHeight="1" spans="1:8">
      <c r="A56" s="24"/>
      <c r="B56" s="39"/>
      <c r="C56" s="39"/>
      <c r="D56" s="39"/>
      <c r="E56" s="22"/>
      <c r="F56" s="39"/>
      <c r="G56" s="39"/>
      <c r="H56" s="39"/>
    </row>
    <row r="57" ht="20.1" customHeight="1" spans="1:8">
      <c r="A57" s="24"/>
      <c r="B57" s="39"/>
      <c r="C57" s="39"/>
      <c r="D57" s="39"/>
      <c r="E57" s="22"/>
      <c r="F57" s="39"/>
      <c r="G57" s="39"/>
      <c r="H57" s="39"/>
    </row>
    <row r="58" ht="20.1" customHeight="1" spans="1:8">
      <c r="A58" s="24"/>
      <c r="B58" s="39"/>
      <c r="C58" s="39"/>
      <c r="D58" s="39"/>
      <c r="E58" s="22"/>
      <c r="F58" s="39"/>
      <c r="G58" s="39"/>
      <c r="H58" s="39"/>
    </row>
    <row r="59" ht="20.1" customHeight="1" spans="1:8">
      <c r="A59" s="24"/>
      <c r="B59" s="39"/>
      <c r="C59" s="39"/>
      <c r="D59" s="39"/>
      <c r="E59" s="22"/>
      <c r="F59" s="39"/>
      <c r="G59" s="39"/>
      <c r="H59" s="39"/>
    </row>
    <row r="60" ht="20.1" customHeight="1" spans="1:8">
      <c r="A60" s="24"/>
      <c r="B60" s="39"/>
      <c r="C60" s="39"/>
      <c r="D60" s="39"/>
      <c r="E60" s="24"/>
      <c r="F60" s="39"/>
      <c r="G60" s="39"/>
      <c r="H60" s="39"/>
    </row>
    <row r="61" ht="20.1" customHeight="1" spans="1:8">
      <c r="A61" s="24" t="s">
        <v>65</v>
      </c>
      <c r="B61" s="46">
        <f>SUM(B6:B22)</f>
        <v>50297</v>
      </c>
      <c r="C61" s="46">
        <f>SUM(C6:C22)</f>
        <v>47510</v>
      </c>
      <c r="D61" s="46">
        <f t="shared" ref="D61:D70" si="2">C61/B61</f>
        <v>0.944589140505398</v>
      </c>
      <c r="E61" s="24" t="s">
        <v>1086</v>
      </c>
      <c r="F61" s="46">
        <f>F6+F10+F14+F17+F27+F33+F44+F46+F50+F51</f>
        <v>50702</v>
      </c>
      <c r="G61" s="46">
        <f>G6+G10+G14+G17+G27+G33+G44+G46+G50+G51</f>
        <v>47478</v>
      </c>
      <c r="H61" s="45">
        <f t="shared" ref="H61:H69" si="3">G61/F61</f>
        <v>0.936412764782454</v>
      </c>
    </row>
    <row r="62" ht="20.1" customHeight="1" spans="1:8">
      <c r="A62" s="51" t="s">
        <v>1597</v>
      </c>
      <c r="B62" s="46">
        <f>B63+B66+B67+B69+B70</f>
        <v>10465</v>
      </c>
      <c r="C62" s="46">
        <f>C63+C66+C67+C69+C70</f>
        <v>0</v>
      </c>
      <c r="D62" s="46">
        <f t="shared" si="2"/>
        <v>0</v>
      </c>
      <c r="E62" s="51" t="s">
        <v>1598</v>
      </c>
      <c r="F62" s="46">
        <f>F63+F66+F67+F68+F69</f>
        <v>10060</v>
      </c>
      <c r="G62" s="46">
        <f>G63+G66+G67+G68+G69</f>
        <v>32</v>
      </c>
      <c r="H62" s="45">
        <f t="shared" si="3"/>
        <v>0.00318091451292247</v>
      </c>
    </row>
    <row r="63" ht="20.1" customHeight="1" spans="1:8">
      <c r="A63" s="39" t="s">
        <v>1947</v>
      </c>
      <c r="B63" s="46">
        <f>B64+B65</f>
        <v>2649</v>
      </c>
      <c r="C63" s="46">
        <f>C64+C65</f>
        <v>0</v>
      </c>
      <c r="D63" s="46">
        <f t="shared" si="2"/>
        <v>0</v>
      </c>
      <c r="E63" s="39" t="s">
        <v>1948</v>
      </c>
      <c r="F63" s="46">
        <f>F64+F65</f>
        <v>60</v>
      </c>
      <c r="G63" s="46">
        <f>G64+G65</f>
        <v>32</v>
      </c>
      <c r="H63" s="45">
        <f t="shared" si="3"/>
        <v>0.533333333333333</v>
      </c>
    </row>
    <row r="64" ht="20.1" customHeight="1" spans="1:8">
      <c r="A64" s="39" t="s">
        <v>1949</v>
      </c>
      <c r="B64" s="39">
        <v>2649</v>
      </c>
      <c r="C64" s="46">
        <f>表九!B210</f>
        <v>0</v>
      </c>
      <c r="D64" s="46">
        <f t="shared" si="2"/>
        <v>0</v>
      </c>
      <c r="E64" s="39" t="s">
        <v>1950</v>
      </c>
      <c r="F64" s="39"/>
      <c r="G64" s="46">
        <f>表九!D210</f>
        <v>0</v>
      </c>
      <c r="H64" s="45" t="e">
        <f t="shared" si="3"/>
        <v>#DIV/0!</v>
      </c>
    </row>
    <row r="65" ht="20.1" customHeight="1" spans="1:8">
      <c r="A65" s="39" t="s">
        <v>1951</v>
      </c>
      <c r="B65" s="39"/>
      <c r="C65" s="46">
        <f>表九!B211</f>
        <v>0</v>
      </c>
      <c r="D65" s="46" t="e">
        <f t="shared" si="2"/>
        <v>#DIV/0!</v>
      </c>
      <c r="E65" s="39" t="s">
        <v>1952</v>
      </c>
      <c r="F65" s="39">
        <v>60</v>
      </c>
      <c r="G65" s="46">
        <f>表九!D211</f>
        <v>32</v>
      </c>
      <c r="H65" s="45">
        <f t="shared" si="3"/>
        <v>0.533333333333333</v>
      </c>
    </row>
    <row r="66" ht="20.1" customHeight="1" spans="1:8">
      <c r="A66" s="39" t="s">
        <v>1667</v>
      </c>
      <c r="B66" s="39">
        <v>16</v>
      </c>
      <c r="C66" s="46">
        <f>F67</f>
        <v>0</v>
      </c>
      <c r="D66" s="46">
        <f t="shared" si="2"/>
        <v>0</v>
      </c>
      <c r="E66" s="39" t="s">
        <v>1953</v>
      </c>
      <c r="F66" s="39">
        <v>10000</v>
      </c>
      <c r="G66" s="46">
        <f>表九!D212</f>
        <v>0</v>
      </c>
      <c r="H66" s="45">
        <f t="shared" si="3"/>
        <v>0</v>
      </c>
    </row>
    <row r="67" ht="20.1" customHeight="1" spans="1:8">
      <c r="A67" s="39" t="s">
        <v>1668</v>
      </c>
      <c r="B67" s="39"/>
      <c r="C67" s="46">
        <f>表九!B213</f>
        <v>0</v>
      </c>
      <c r="D67" s="46" t="e">
        <f t="shared" si="2"/>
        <v>#DIV/0!</v>
      </c>
      <c r="E67" s="39" t="s">
        <v>1954</v>
      </c>
      <c r="F67" s="46">
        <f>B72-F61-F63-F66-F69-F68</f>
        <v>0</v>
      </c>
      <c r="G67" s="46">
        <f>表九!D213</f>
        <v>0</v>
      </c>
      <c r="H67" s="45" t="e">
        <f t="shared" si="3"/>
        <v>#DIV/0!</v>
      </c>
    </row>
    <row r="68" ht="20.1" customHeight="1" spans="1:8">
      <c r="A68" s="39" t="s">
        <v>1955</v>
      </c>
      <c r="B68" s="46">
        <f>表十!B23</f>
        <v>10000</v>
      </c>
      <c r="C68" s="46">
        <f>表九!B214</f>
        <v>0</v>
      </c>
      <c r="D68" s="46">
        <f t="shared" si="2"/>
        <v>0</v>
      </c>
      <c r="E68" s="55" t="s">
        <v>1956</v>
      </c>
      <c r="F68" s="39"/>
      <c r="G68" s="46">
        <f>表九!D214</f>
        <v>0</v>
      </c>
      <c r="H68" s="45" t="e">
        <f t="shared" si="3"/>
        <v>#DIV/0!</v>
      </c>
    </row>
    <row r="69" ht="20.1" customHeight="1" spans="1:8">
      <c r="A69" s="55" t="s">
        <v>1957</v>
      </c>
      <c r="B69" s="39"/>
      <c r="C69" s="46">
        <f>表九!B215</f>
        <v>0</v>
      </c>
      <c r="D69" s="46" t="e">
        <f t="shared" si="2"/>
        <v>#DIV/0!</v>
      </c>
      <c r="E69" s="55" t="s">
        <v>1958</v>
      </c>
      <c r="F69" s="39"/>
      <c r="G69" s="46">
        <f>表九!D215</f>
        <v>0</v>
      </c>
      <c r="H69" s="45" t="e">
        <f t="shared" si="3"/>
        <v>#DIV/0!</v>
      </c>
    </row>
    <row r="70" ht="20.1" customHeight="1" spans="1:8">
      <c r="A70" s="55" t="s">
        <v>1959</v>
      </c>
      <c r="B70" s="39">
        <v>7800</v>
      </c>
      <c r="C70" s="46">
        <f>表九!B216</f>
        <v>0</v>
      </c>
      <c r="D70" s="46">
        <f t="shared" si="2"/>
        <v>0</v>
      </c>
      <c r="E70" s="55"/>
      <c r="F70" s="39"/>
      <c r="G70" s="39"/>
      <c r="H70" s="39"/>
    </row>
    <row r="71" ht="20.1" customHeight="1" spans="1:8">
      <c r="A71" s="55"/>
      <c r="B71" s="39"/>
      <c r="C71" s="39"/>
      <c r="D71" s="39"/>
      <c r="E71" s="55"/>
      <c r="F71" s="39"/>
      <c r="G71" s="39"/>
      <c r="H71" s="39"/>
    </row>
    <row r="72" ht="20.1" customHeight="1" spans="1:8">
      <c r="A72" s="24" t="s">
        <v>1683</v>
      </c>
      <c r="B72" s="46">
        <f>B61+B62</f>
        <v>60762</v>
      </c>
      <c r="C72" s="46">
        <f>C61+C62</f>
        <v>47510</v>
      </c>
      <c r="D72" s="46">
        <f t="shared" ref="D72" si="4">C72/B72</f>
        <v>0.781903163161186</v>
      </c>
      <c r="E72" s="24" t="s">
        <v>1684</v>
      </c>
      <c r="F72" s="46">
        <f>F61+F62</f>
        <v>60762</v>
      </c>
      <c r="G72" s="46">
        <f>G61+G62</f>
        <v>47510</v>
      </c>
      <c r="H72" s="45">
        <f t="shared" ref="H72" si="5">G72/F72</f>
        <v>0.781903163161186</v>
      </c>
    </row>
    <row r="73" ht="20.1" customHeight="1"/>
  </sheetData>
  <mergeCells count="3">
    <mergeCell ref="A2:H2"/>
    <mergeCell ref="A4:D4"/>
    <mergeCell ref="E4:H4"/>
  </mergeCells>
  <printOptions horizontalCentered="1"/>
  <pageMargins left="0.471527777777778" right="0.471527777777778" top="0.393055555555556" bottom="0.275" header="0.118055555555556" footer="0.118055555555556"/>
  <pageSetup paperSize="9" scale="65"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6"/>
  <sheetViews>
    <sheetView showGridLines="0" showZeros="0" workbookViewId="0">
      <pane ySplit="5" topLeftCell="A216" activePane="bottomLeft" state="frozen"/>
      <selection/>
      <selection pane="bottomLeft" activeCell="D217" sqref="D217"/>
    </sheetView>
  </sheetViews>
  <sheetFormatPr defaultColWidth="9" defaultRowHeight="15.75" outlineLevelCol="3"/>
  <cols>
    <col min="1" max="1" width="51" style="41" customWidth="1"/>
    <col min="2" max="2" width="13.75" style="41" customWidth="1"/>
    <col min="3" max="3" width="65.75" style="41" customWidth="1"/>
    <col min="4" max="4" width="15.625" style="41" customWidth="1"/>
    <col min="5" max="16384" width="9" style="41"/>
  </cols>
  <sheetData>
    <row r="1" ht="27.75" customHeight="1" spans="1:1">
      <c r="A1" s="41" t="s">
        <v>1960</v>
      </c>
    </row>
    <row r="2" ht="27.75" customHeight="1" spans="1:4">
      <c r="A2" s="32" t="s">
        <v>1961</v>
      </c>
      <c r="B2" s="32"/>
      <c r="C2" s="32"/>
      <c r="D2" s="32"/>
    </row>
    <row r="3" ht="27.75" customHeight="1" spans="1:4">
      <c r="A3" s="3"/>
      <c r="B3" s="3"/>
      <c r="C3" s="3"/>
      <c r="D3" s="3" t="s">
        <v>34</v>
      </c>
    </row>
    <row r="4" ht="23.25" customHeight="1" spans="1:4">
      <c r="A4" s="42" t="s">
        <v>1882</v>
      </c>
      <c r="B4" s="43"/>
      <c r="C4" s="42" t="s">
        <v>1883</v>
      </c>
      <c r="D4" s="43"/>
    </row>
    <row r="5" ht="30" customHeight="1" spans="1:4">
      <c r="A5" s="44" t="s">
        <v>68</v>
      </c>
      <c r="B5" s="44" t="s">
        <v>70</v>
      </c>
      <c r="C5" s="44" t="s">
        <v>68</v>
      </c>
      <c r="D5" s="44" t="s">
        <v>70</v>
      </c>
    </row>
    <row r="6" ht="20.1" customHeight="1" spans="1:4">
      <c r="A6" s="37" t="s">
        <v>1884</v>
      </c>
      <c r="B6" s="39"/>
      <c r="C6" s="37" t="s">
        <v>1885</v>
      </c>
      <c r="D6" s="45">
        <f>D7+D12+D16</f>
        <v>0</v>
      </c>
    </row>
    <row r="7" ht="20.1" customHeight="1" spans="1:4">
      <c r="A7" s="37" t="s">
        <v>1886</v>
      </c>
      <c r="B7" s="39"/>
      <c r="C7" s="15" t="s">
        <v>1887</v>
      </c>
      <c r="D7" s="46">
        <f>SUM(D8:D11)</f>
        <v>0</v>
      </c>
    </row>
    <row r="8" ht="20.1" customHeight="1" spans="1:4">
      <c r="A8" s="37" t="s">
        <v>1888</v>
      </c>
      <c r="B8" s="39"/>
      <c r="C8" s="22" t="s">
        <v>1962</v>
      </c>
      <c r="D8" s="39"/>
    </row>
    <row r="9" ht="20.1" customHeight="1" spans="1:4">
      <c r="A9" s="37" t="s">
        <v>1963</v>
      </c>
      <c r="B9" s="39"/>
      <c r="C9" s="22" t="s">
        <v>1964</v>
      </c>
      <c r="D9" s="39"/>
    </row>
    <row r="10" ht="20.1" customHeight="1" spans="1:4">
      <c r="A10" s="37" t="s">
        <v>1892</v>
      </c>
      <c r="B10" s="39"/>
      <c r="C10" s="47" t="s">
        <v>1965</v>
      </c>
      <c r="D10" s="39"/>
    </row>
    <row r="11" ht="20.1" customHeight="1" spans="1:4">
      <c r="A11" s="37" t="s">
        <v>1894</v>
      </c>
      <c r="B11" s="39"/>
      <c r="C11" s="22" t="s">
        <v>1966</v>
      </c>
      <c r="D11" s="39"/>
    </row>
    <row r="12" ht="20.1" customHeight="1" spans="1:4">
      <c r="A12" s="37" t="s">
        <v>1896</v>
      </c>
      <c r="B12" s="46">
        <f>SUM(B13:B17)</f>
        <v>45000</v>
      </c>
      <c r="C12" s="15" t="s">
        <v>1889</v>
      </c>
      <c r="D12" s="46">
        <f>SUM(D13:D15)</f>
        <v>0</v>
      </c>
    </row>
    <row r="13" ht="20.1" customHeight="1" spans="1:4">
      <c r="A13" s="48" t="s">
        <v>1967</v>
      </c>
      <c r="B13" s="39">
        <v>45000</v>
      </c>
      <c r="C13" s="17" t="s">
        <v>1968</v>
      </c>
      <c r="D13" s="39"/>
    </row>
    <row r="14" ht="20.1" customHeight="1" spans="1:4">
      <c r="A14" s="48" t="s">
        <v>1969</v>
      </c>
      <c r="B14" s="39"/>
      <c r="C14" s="17" t="s">
        <v>1970</v>
      </c>
      <c r="D14" s="39"/>
    </row>
    <row r="15" ht="20.1" customHeight="1" spans="1:4">
      <c r="A15" s="48" t="s">
        <v>1971</v>
      </c>
      <c r="B15" s="39"/>
      <c r="C15" s="17" t="s">
        <v>1972</v>
      </c>
      <c r="D15" s="39"/>
    </row>
    <row r="16" ht="20.1" customHeight="1" spans="1:4">
      <c r="A16" s="48" t="s">
        <v>1973</v>
      </c>
      <c r="B16" s="39"/>
      <c r="C16" s="17" t="s">
        <v>1891</v>
      </c>
      <c r="D16" s="46">
        <f>SUM(D17:D18)</f>
        <v>0</v>
      </c>
    </row>
    <row r="17" ht="20.1" customHeight="1" spans="1:4">
      <c r="A17" s="48" t="s">
        <v>1974</v>
      </c>
      <c r="B17" s="39"/>
      <c r="C17" s="21" t="s">
        <v>1975</v>
      </c>
      <c r="D17" s="39"/>
    </row>
    <row r="18" ht="20.1" customHeight="1" spans="1:4">
      <c r="A18" s="37" t="s">
        <v>1898</v>
      </c>
      <c r="B18" s="39"/>
      <c r="C18" s="21" t="s">
        <v>1976</v>
      </c>
      <c r="D18" s="39"/>
    </row>
    <row r="19" ht="20.1" customHeight="1" spans="1:4">
      <c r="A19" s="37" t="s">
        <v>1900</v>
      </c>
      <c r="B19" s="46">
        <f>SUM(B20:B21)</f>
        <v>0</v>
      </c>
      <c r="C19" s="37" t="s">
        <v>1893</v>
      </c>
      <c r="D19" s="46">
        <f>D20+D24+D28</f>
        <v>0</v>
      </c>
    </row>
    <row r="20" ht="20.1" customHeight="1" spans="1:4">
      <c r="A20" s="48" t="s">
        <v>1977</v>
      </c>
      <c r="B20" s="39"/>
      <c r="C20" s="22" t="s">
        <v>1895</v>
      </c>
      <c r="D20" s="46">
        <f>SUM(D21:D23)</f>
        <v>0</v>
      </c>
    </row>
    <row r="21" ht="20.1" customHeight="1" spans="1:4">
      <c r="A21" s="48" t="s">
        <v>1978</v>
      </c>
      <c r="B21" s="39"/>
      <c r="C21" s="22" t="s">
        <v>1979</v>
      </c>
      <c r="D21" s="39"/>
    </row>
    <row r="22" ht="20.1" customHeight="1" spans="1:4">
      <c r="A22" s="37" t="s">
        <v>1902</v>
      </c>
      <c r="B22" s="39">
        <v>1900</v>
      </c>
      <c r="C22" s="22" t="s">
        <v>1980</v>
      </c>
      <c r="D22" s="39"/>
    </row>
    <row r="23" ht="20.1" customHeight="1" spans="1:4">
      <c r="A23" s="37" t="s">
        <v>1904</v>
      </c>
      <c r="B23" s="39"/>
      <c r="C23" s="22" t="s">
        <v>1981</v>
      </c>
      <c r="D23" s="39"/>
    </row>
    <row r="24" ht="20.1" customHeight="1" spans="1:4">
      <c r="A24" s="37" t="s">
        <v>1906</v>
      </c>
      <c r="B24" s="46">
        <f>SUM(B25:B27)</f>
        <v>0</v>
      </c>
      <c r="C24" s="47" t="s">
        <v>1897</v>
      </c>
      <c r="D24" s="46">
        <f>SUM(D25:D27)</f>
        <v>0</v>
      </c>
    </row>
    <row r="25" ht="20.1" customHeight="1" spans="1:4">
      <c r="A25" s="48" t="s">
        <v>1982</v>
      </c>
      <c r="B25" s="39"/>
      <c r="C25" s="22" t="s">
        <v>1979</v>
      </c>
      <c r="D25" s="39"/>
    </row>
    <row r="26" ht="20.1" customHeight="1" spans="1:4">
      <c r="A26" s="48" t="s">
        <v>1983</v>
      </c>
      <c r="B26" s="39"/>
      <c r="C26" s="22" t="s">
        <v>1980</v>
      </c>
      <c r="D26" s="39"/>
    </row>
    <row r="27" ht="20.1" customHeight="1" spans="1:4">
      <c r="A27" s="48" t="s">
        <v>1984</v>
      </c>
      <c r="B27" s="39"/>
      <c r="C27" s="19" t="s">
        <v>1985</v>
      </c>
      <c r="D27" s="39"/>
    </row>
    <row r="28" ht="20.1" customHeight="1" spans="1:4">
      <c r="A28" s="37" t="s">
        <v>1908</v>
      </c>
      <c r="B28" s="39"/>
      <c r="C28" s="17" t="s">
        <v>1899</v>
      </c>
      <c r="D28" s="46">
        <f>SUM(D29:D30)</f>
        <v>0</v>
      </c>
    </row>
    <row r="29" ht="20.1" customHeight="1" spans="1:4">
      <c r="A29" s="37" t="s">
        <v>1910</v>
      </c>
      <c r="B29" s="39"/>
      <c r="C29" s="21" t="s">
        <v>1986</v>
      </c>
      <c r="D29" s="39"/>
    </row>
    <row r="30" ht="20.1" customHeight="1" spans="1:4">
      <c r="A30" s="37" t="s">
        <v>1912</v>
      </c>
      <c r="B30" s="39"/>
      <c r="C30" s="21" t="s">
        <v>1987</v>
      </c>
      <c r="D30" s="39"/>
    </row>
    <row r="31" ht="20.1" customHeight="1" spans="1:4">
      <c r="A31" s="37" t="s">
        <v>1914</v>
      </c>
      <c r="B31" s="39">
        <v>610</v>
      </c>
      <c r="C31" s="37" t="s">
        <v>1901</v>
      </c>
      <c r="D31" s="46">
        <f>D32+D33</f>
        <v>0</v>
      </c>
    </row>
    <row r="32" ht="20.1" customHeight="1" spans="1:4">
      <c r="A32" s="39" t="s">
        <v>1916</v>
      </c>
      <c r="B32" s="39"/>
      <c r="C32" s="37" t="s">
        <v>1903</v>
      </c>
      <c r="D32" s="39"/>
    </row>
    <row r="33" ht="20.1" customHeight="1" spans="1:4">
      <c r="A33" s="39"/>
      <c r="B33" s="39"/>
      <c r="C33" s="37" t="s">
        <v>1905</v>
      </c>
      <c r="D33" s="46">
        <f>SUM(D34:D37)</f>
        <v>0</v>
      </c>
    </row>
    <row r="34" ht="20.1" customHeight="1" spans="1:4">
      <c r="A34" s="39"/>
      <c r="B34" s="39"/>
      <c r="C34" s="37" t="s">
        <v>1988</v>
      </c>
      <c r="D34" s="39"/>
    </row>
    <row r="35" ht="20.1" customHeight="1" spans="1:4">
      <c r="A35" s="39"/>
      <c r="B35" s="39"/>
      <c r="C35" s="37" t="s">
        <v>1989</v>
      </c>
      <c r="D35" s="39"/>
    </row>
    <row r="36" ht="20.1" customHeight="1" spans="1:4">
      <c r="A36" s="22"/>
      <c r="B36" s="39"/>
      <c r="C36" s="37" t="s">
        <v>1990</v>
      </c>
      <c r="D36" s="39"/>
    </row>
    <row r="37" ht="20.1" customHeight="1" spans="1:4">
      <c r="A37" s="22"/>
      <c r="B37" s="39"/>
      <c r="C37" s="37" t="s">
        <v>1991</v>
      </c>
      <c r="D37" s="39"/>
    </row>
    <row r="38" ht="20.1" customHeight="1" spans="1:4">
      <c r="A38" s="22"/>
      <c r="B38" s="39"/>
      <c r="C38" s="37" t="s">
        <v>1907</v>
      </c>
      <c r="D38" s="46">
        <f>D39+D52+D56+D57+D63+D67+D71+D75+D81</f>
        <v>46868</v>
      </c>
    </row>
    <row r="39" s="40" customFormat="1" ht="20.1" customHeight="1" spans="1:4">
      <c r="A39" s="22"/>
      <c r="B39" s="39"/>
      <c r="C39" s="37" t="s">
        <v>1909</v>
      </c>
      <c r="D39" s="46">
        <f>SUM(D40:D51)</f>
        <v>44968</v>
      </c>
    </row>
    <row r="40" ht="20.1" customHeight="1" spans="1:4">
      <c r="A40" s="22"/>
      <c r="B40" s="39"/>
      <c r="C40" s="19" t="s">
        <v>1992</v>
      </c>
      <c r="D40" s="39"/>
    </row>
    <row r="41" ht="20.1" customHeight="1" spans="1:4">
      <c r="A41" s="22"/>
      <c r="B41" s="39"/>
      <c r="C41" s="19" t="s">
        <v>1993</v>
      </c>
      <c r="D41" s="39"/>
    </row>
    <row r="42" ht="20.1" customHeight="1" spans="1:4">
      <c r="A42" s="22"/>
      <c r="B42" s="39"/>
      <c r="C42" s="19" t="s">
        <v>1994</v>
      </c>
      <c r="D42" s="39"/>
    </row>
    <row r="43" ht="20.1" customHeight="1" spans="1:4">
      <c r="A43" s="22"/>
      <c r="B43" s="39"/>
      <c r="C43" s="19" t="s">
        <v>1995</v>
      </c>
      <c r="D43" s="39"/>
    </row>
    <row r="44" ht="20.1" customHeight="1" spans="1:4">
      <c r="A44" s="22"/>
      <c r="B44" s="39"/>
      <c r="C44" s="19" t="s">
        <v>1996</v>
      </c>
      <c r="D44" s="39"/>
    </row>
    <row r="45" ht="20.1" customHeight="1" spans="1:4">
      <c r="A45" s="22"/>
      <c r="B45" s="39"/>
      <c r="C45" s="19" t="s">
        <v>1997</v>
      </c>
      <c r="D45" s="39"/>
    </row>
    <row r="46" ht="20.1" customHeight="1" spans="1:4">
      <c r="A46" s="22"/>
      <c r="B46" s="39"/>
      <c r="C46" s="19" t="s">
        <v>1998</v>
      </c>
      <c r="D46" s="39"/>
    </row>
    <row r="47" ht="20.1" customHeight="1" spans="1:4">
      <c r="A47" s="22"/>
      <c r="B47" s="39"/>
      <c r="C47" s="19" t="s">
        <v>1999</v>
      </c>
      <c r="D47" s="39"/>
    </row>
    <row r="48" ht="20.1" customHeight="1" spans="1:4">
      <c r="A48" s="37"/>
      <c r="B48" s="39"/>
      <c r="C48" s="19" t="s">
        <v>2000</v>
      </c>
      <c r="D48" s="39"/>
    </row>
    <row r="49" ht="20.1" customHeight="1" spans="1:4">
      <c r="A49" s="37"/>
      <c r="B49" s="39"/>
      <c r="C49" s="49" t="s">
        <v>2001</v>
      </c>
      <c r="D49" s="39"/>
    </row>
    <row r="50" ht="20.1" customHeight="1" spans="1:4">
      <c r="A50" s="37"/>
      <c r="B50" s="39"/>
      <c r="C50" s="49" t="s">
        <v>2002</v>
      </c>
      <c r="D50" s="39"/>
    </row>
    <row r="51" ht="20.1" customHeight="1" spans="1:4">
      <c r="A51" s="37"/>
      <c r="B51" s="39"/>
      <c r="C51" s="19" t="s">
        <v>2003</v>
      </c>
      <c r="D51" s="39">
        <v>44968</v>
      </c>
    </row>
    <row r="52" ht="20.1" customHeight="1" spans="1:4">
      <c r="A52" s="37"/>
      <c r="B52" s="39"/>
      <c r="C52" s="37" t="s">
        <v>1911</v>
      </c>
      <c r="D52" s="46">
        <f>SUM(D53:D55)</f>
        <v>0</v>
      </c>
    </row>
    <row r="53" ht="20.1" customHeight="1" spans="1:4">
      <c r="A53" s="37"/>
      <c r="B53" s="39"/>
      <c r="C53" s="19" t="s">
        <v>1992</v>
      </c>
      <c r="D53" s="39"/>
    </row>
    <row r="54" ht="20.1" customHeight="1" spans="1:4">
      <c r="A54" s="37"/>
      <c r="B54" s="39"/>
      <c r="C54" s="19" t="s">
        <v>1993</v>
      </c>
      <c r="D54" s="39"/>
    </row>
    <row r="55" ht="20.1" customHeight="1" spans="1:4">
      <c r="A55" s="37"/>
      <c r="B55" s="39"/>
      <c r="C55" s="19" t="s">
        <v>2004</v>
      </c>
      <c r="D55" s="39"/>
    </row>
    <row r="56" ht="20.1" customHeight="1" spans="1:4">
      <c r="A56" s="37"/>
      <c r="B56" s="39"/>
      <c r="C56" s="50" t="s">
        <v>2005</v>
      </c>
      <c r="D56" s="39"/>
    </row>
    <row r="57" ht="20.1" customHeight="1" spans="1:4">
      <c r="A57" s="37"/>
      <c r="B57" s="39"/>
      <c r="C57" s="50" t="s">
        <v>1915</v>
      </c>
      <c r="D57" s="46">
        <f>SUM(D58:D62)</f>
        <v>0</v>
      </c>
    </row>
    <row r="58" ht="20.1" customHeight="1" spans="1:4">
      <c r="A58" s="37"/>
      <c r="B58" s="39"/>
      <c r="C58" s="19" t="s">
        <v>2006</v>
      </c>
      <c r="D58" s="39"/>
    </row>
    <row r="59" ht="20.1" customHeight="1" spans="1:4">
      <c r="A59" s="37"/>
      <c r="B59" s="51"/>
      <c r="C59" s="19" t="s">
        <v>2007</v>
      </c>
      <c r="D59" s="39"/>
    </row>
    <row r="60" ht="20.1" customHeight="1" spans="1:4">
      <c r="A60" s="37"/>
      <c r="B60" s="39"/>
      <c r="C60" s="19" t="s">
        <v>2008</v>
      </c>
      <c r="D60" s="39"/>
    </row>
    <row r="61" ht="20.1" customHeight="1" spans="1:4">
      <c r="A61" s="37"/>
      <c r="B61" s="39"/>
      <c r="C61" s="19" t="s">
        <v>2009</v>
      </c>
      <c r="D61" s="39"/>
    </row>
    <row r="62" ht="20.1" customHeight="1" spans="1:4">
      <c r="A62" s="37"/>
      <c r="B62" s="39"/>
      <c r="C62" s="19" t="s">
        <v>2010</v>
      </c>
      <c r="D62" s="39"/>
    </row>
    <row r="63" ht="20.1" customHeight="1" spans="1:4">
      <c r="A63" s="37"/>
      <c r="B63" s="39"/>
      <c r="C63" s="50" t="s">
        <v>2011</v>
      </c>
      <c r="D63" s="46">
        <f>SUM(D64:D66)</f>
        <v>0</v>
      </c>
    </row>
    <row r="64" ht="20.1" customHeight="1" spans="1:4">
      <c r="A64" s="37"/>
      <c r="B64" s="39"/>
      <c r="C64" s="37" t="s">
        <v>2012</v>
      </c>
      <c r="D64" s="39"/>
    </row>
    <row r="65" ht="20.1" customHeight="1" spans="1:4">
      <c r="A65" s="37"/>
      <c r="B65" s="39"/>
      <c r="C65" s="37" t="s">
        <v>2013</v>
      </c>
      <c r="D65" s="39"/>
    </row>
    <row r="66" ht="20.1" customHeight="1" spans="1:4">
      <c r="A66" s="37"/>
      <c r="B66" s="39"/>
      <c r="C66" s="37" t="s">
        <v>2014</v>
      </c>
      <c r="D66" s="39"/>
    </row>
    <row r="67" ht="20.1" customHeight="1" spans="1:4">
      <c r="A67" s="37"/>
      <c r="B67" s="39"/>
      <c r="C67" s="18" t="s">
        <v>1918</v>
      </c>
      <c r="D67" s="46">
        <f>SUM(D68:D70)</f>
        <v>0</v>
      </c>
    </row>
    <row r="68" ht="20.1" customHeight="1" spans="1:4">
      <c r="A68" s="37"/>
      <c r="B68" s="39"/>
      <c r="C68" s="21" t="s">
        <v>2015</v>
      </c>
      <c r="D68" s="39"/>
    </row>
    <row r="69" ht="20.1" customHeight="1" spans="1:4">
      <c r="A69" s="37"/>
      <c r="B69" s="39"/>
      <c r="C69" s="21" t="s">
        <v>2016</v>
      </c>
      <c r="D69" s="39"/>
    </row>
    <row r="70" ht="20.1" customHeight="1" spans="1:4">
      <c r="A70" s="37"/>
      <c r="B70" s="39"/>
      <c r="C70" s="21" t="s">
        <v>2017</v>
      </c>
      <c r="D70" s="39"/>
    </row>
    <row r="71" ht="20.1" customHeight="1" spans="1:4">
      <c r="A71" s="37"/>
      <c r="B71" s="39"/>
      <c r="C71" s="18" t="s">
        <v>1919</v>
      </c>
      <c r="D71" s="46">
        <f>SUM(D72:D74)</f>
        <v>0</v>
      </c>
    </row>
    <row r="72" ht="20.1" customHeight="1" spans="1:4">
      <c r="A72" s="37"/>
      <c r="B72" s="39"/>
      <c r="C72" s="21" t="s">
        <v>2015</v>
      </c>
      <c r="D72" s="39"/>
    </row>
    <row r="73" ht="20.1" customHeight="1" spans="1:4">
      <c r="A73" s="37"/>
      <c r="B73" s="39"/>
      <c r="C73" s="21" t="s">
        <v>2016</v>
      </c>
      <c r="D73" s="39"/>
    </row>
    <row r="74" ht="20.1" customHeight="1" spans="1:4">
      <c r="A74" s="37"/>
      <c r="B74" s="39"/>
      <c r="C74" s="52" t="s">
        <v>2018</v>
      </c>
      <c r="D74" s="39"/>
    </row>
    <row r="75" ht="20.1" customHeight="1" spans="1:4">
      <c r="A75" s="37"/>
      <c r="B75" s="39"/>
      <c r="C75" s="18" t="s">
        <v>1920</v>
      </c>
      <c r="D75" s="46">
        <f>SUM(D76:D80)</f>
        <v>1900</v>
      </c>
    </row>
    <row r="76" ht="20.1" customHeight="1" spans="1:4">
      <c r="A76" s="37"/>
      <c r="B76" s="39"/>
      <c r="C76" s="21" t="s">
        <v>2019</v>
      </c>
      <c r="D76" s="39"/>
    </row>
    <row r="77" ht="20.1" customHeight="1" spans="1:4">
      <c r="A77" s="37"/>
      <c r="B77" s="39"/>
      <c r="C77" s="21" t="s">
        <v>2020</v>
      </c>
      <c r="D77" s="39"/>
    </row>
    <row r="78" ht="20.1" customHeight="1" spans="1:4">
      <c r="A78" s="37"/>
      <c r="B78" s="39"/>
      <c r="C78" s="21" t="s">
        <v>2021</v>
      </c>
      <c r="D78" s="39"/>
    </row>
    <row r="79" ht="20.1" customHeight="1" spans="1:4">
      <c r="A79" s="37"/>
      <c r="B79" s="39"/>
      <c r="C79" s="21" t="s">
        <v>2022</v>
      </c>
      <c r="D79" s="39"/>
    </row>
    <row r="80" ht="20.1" customHeight="1" spans="1:4">
      <c r="A80" s="37"/>
      <c r="B80" s="39"/>
      <c r="C80" s="21" t="s">
        <v>2023</v>
      </c>
      <c r="D80" s="39">
        <v>1900</v>
      </c>
    </row>
    <row r="81" ht="20.1" customHeight="1" spans="1:4">
      <c r="A81" s="37"/>
      <c r="B81" s="39"/>
      <c r="C81" s="18" t="s">
        <v>1921</v>
      </c>
      <c r="D81" s="46">
        <f>SUM(D82:D83)</f>
        <v>0</v>
      </c>
    </row>
    <row r="82" ht="20.1" customHeight="1" spans="1:4">
      <c r="A82" s="37"/>
      <c r="B82" s="39"/>
      <c r="C82" s="21" t="s">
        <v>2024</v>
      </c>
      <c r="D82" s="39"/>
    </row>
    <row r="83" ht="20.1" customHeight="1" spans="1:4">
      <c r="A83" s="37"/>
      <c r="B83" s="39"/>
      <c r="C83" s="21" t="s">
        <v>2025</v>
      </c>
      <c r="D83" s="39"/>
    </row>
    <row r="84" ht="20.1" customHeight="1" spans="1:4">
      <c r="A84" s="37"/>
      <c r="B84" s="39"/>
      <c r="C84" s="37" t="s">
        <v>1922</v>
      </c>
      <c r="D84" s="46">
        <f>D85+D90+D95+D100+D103</f>
        <v>0</v>
      </c>
    </row>
    <row r="85" ht="20.1" customHeight="1" spans="1:4">
      <c r="A85" s="37"/>
      <c r="B85" s="39"/>
      <c r="C85" s="20" t="s">
        <v>1923</v>
      </c>
      <c r="D85" s="46">
        <f>SUM(D86:D89)</f>
        <v>0</v>
      </c>
    </row>
    <row r="86" ht="20.1" customHeight="1" spans="1:4">
      <c r="A86" s="37"/>
      <c r="B86" s="39"/>
      <c r="C86" s="19" t="s">
        <v>1980</v>
      </c>
      <c r="D86" s="39"/>
    </row>
    <row r="87" ht="20.1" customHeight="1" spans="1:4">
      <c r="A87" s="37"/>
      <c r="B87" s="39"/>
      <c r="C87" s="19" t="s">
        <v>2026</v>
      </c>
      <c r="D87" s="39"/>
    </row>
    <row r="88" ht="20.1" customHeight="1" spans="1:4">
      <c r="A88" s="37"/>
      <c r="B88" s="39"/>
      <c r="C88" s="19" t="s">
        <v>2027</v>
      </c>
      <c r="D88" s="39"/>
    </row>
    <row r="89" ht="20.1" customHeight="1" spans="1:4">
      <c r="A89" s="37"/>
      <c r="B89" s="39"/>
      <c r="C89" s="19" t="s">
        <v>2028</v>
      </c>
      <c r="D89" s="39"/>
    </row>
    <row r="90" ht="20.1" customHeight="1" spans="1:4">
      <c r="A90" s="37"/>
      <c r="B90" s="39"/>
      <c r="C90" s="19" t="s">
        <v>1924</v>
      </c>
      <c r="D90" s="46">
        <f>SUM(D91:D94)</f>
        <v>0</v>
      </c>
    </row>
    <row r="91" ht="20.1" customHeight="1" spans="1:4">
      <c r="A91" s="37"/>
      <c r="B91" s="39"/>
      <c r="C91" s="19" t="s">
        <v>1980</v>
      </c>
      <c r="D91" s="39"/>
    </row>
    <row r="92" ht="20.1" customHeight="1" spans="1:4">
      <c r="A92" s="37"/>
      <c r="B92" s="39"/>
      <c r="C92" s="19" t="s">
        <v>2026</v>
      </c>
      <c r="D92" s="39"/>
    </row>
    <row r="93" ht="20.1" customHeight="1" spans="1:4">
      <c r="A93" s="37"/>
      <c r="B93" s="39"/>
      <c r="C93" s="19" t="s">
        <v>2029</v>
      </c>
      <c r="D93" s="39"/>
    </row>
    <row r="94" ht="20.1" customHeight="1" spans="1:4">
      <c r="A94" s="37"/>
      <c r="B94" s="39"/>
      <c r="C94" s="19" t="s">
        <v>2030</v>
      </c>
      <c r="D94" s="39"/>
    </row>
    <row r="95" ht="20.1" customHeight="1" spans="1:4">
      <c r="A95" s="37"/>
      <c r="B95" s="39"/>
      <c r="C95" s="20" t="s">
        <v>1925</v>
      </c>
      <c r="D95" s="46">
        <f>SUM(D96:D99)</f>
        <v>0</v>
      </c>
    </row>
    <row r="96" ht="20.1" customHeight="1" spans="1:4">
      <c r="A96" s="37"/>
      <c r="B96" s="39"/>
      <c r="C96" s="19" t="s">
        <v>771</v>
      </c>
      <c r="D96" s="39"/>
    </row>
    <row r="97" ht="20.1" customHeight="1" spans="1:4">
      <c r="A97" s="37"/>
      <c r="B97" s="39"/>
      <c r="C97" s="19" t="s">
        <v>2031</v>
      </c>
      <c r="D97" s="39"/>
    </row>
    <row r="98" ht="20.1" customHeight="1" spans="1:4">
      <c r="A98" s="37"/>
      <c r="B98" s="39"/>
      <c r="C98" s="19" t="s">
        <v>2032</v>
      </c>
      <c r="D98" s="39"/>
    </row>
    <row r="99" ht="20.1" customHeight="1" spans="1:4">
      <c r="A99" s="37"/>
      <c r="B99" s="39"/>
      <c r="C99" s="19" t="s">
        <v>2033</v>
      </c>
      <c r="D99" s="39"/>
    </row>
    <row r="100" ht="20.1" customHeight="1" spans="1:4">
      <c r="A100" s="37"/>
      <c r="B100" s="39"/>
      <c r="C100" s="21" t="s">
        <v>1926</v>
      </c>
      <c r="D100" s="46">
        <f>SUM(D101:D102)</f>
        <v>0</v>
      </c>
    </row>
    <row r="101" ht="20.1" customHeight="1" spans="1:4">
      <c r="A101" s="37"/>
      <c r="B101" s="39"/>
      <c r="C101" s="21" t="s">
        <v>1986</v>
      </c>
      <c r="D101" s="39"/>
    </row>
    <row r="102" ht="20.1" customHeight="1" spans="1:4">
      <c r="A102" s="37"/>
      <c r="B102" s="39"/>
      <c r="C102" s="21" t="s">
        <v>2034</v>
      </c>
      <c r="D102" s="39"/>
    </row>
    <row r="103" ht="20.1" customHeight="1" spans="1:4">
      <c r="A103" s="37"/>
      <c r="B103" s="39"/>
      <c r="C103" s="21" t="s">
        <v>1927</v>
      </c>
      <c r="D103" s="46">
        <f>SUM(D104:D107)</f>
        <v>0</v>
      </c>
    </row>
    <row r="104" ht="20.1" customHeight="1" spans="1:4">
      <c r="A104" s="37"/>
      <c r="B104" s="39"/>
      <c r="C104" s="21" t="s">
        <v>2035</v>
      </c>
      <c r="D104" s="39"/>
    </row>
    <row r="105" ht="20.1" customHeight="1" spans="1:4">
      <c r="A105" s="37"/>
      <c r="B105" s="39"/>
      <c r="C105" s="21" t="s">
        <v>2036</v>
      </c>
      <c r="D105" s="39"/>
    </row>
    <row r="106" ht="20.1" customHeight="1" spans="1:4">
      <c r="A106" s="37"/>
      <c r="B106" s="39"/>
      <c r="C106" s="21" t="s">
        <v>2037</v>
      </c>
      <c r="D106" s="39"/>
    </row>
    <row r="107" ht="20.1" customHeight="1" spans="1:4">
      <c r="A107" s="37"/>
      <c r="B107" s="39"/>
      <c r="C107" s="21" t="s">
        <v>2038</v>
      </c>
      <c r="D107" s="39"/>
    </row>
    <row r="108" ht="20.1" customHeight="1" spans="1:4">
      <c r="A108" s="37"/>
      <c r="B108" s="39"/>
      <c r="C108" s="22" t="s">
        <v>1928</v>
      </c>
      <c r="D108" s="46">
        <f>D109+D114+D119+D124+D133+D140+D149+D152+D155+D156</f>
        <v>0</v>
      </c>
    </row>
    <row r="109" ht="20.1" customHeight="1" spans="1:4">
      <c r="A109" s="37"/>
      <c r="B109" s="39"/>
      <c r="C109" s="20" t="s">
        <v>1929</v>
      </c>
      <c r="D109" s="46">
        <f>SUM(D110:D113)</f>
        <v>0</v>
      </c>
    </row>
    <row r="110" ht="20.1" customHeight="1" spans="1:4">
      <c r="A110" s="37"/>
      <c r="B110" s="39"/>
      <c r="C110" s="19" t="s">
        <v>814</v>
      </c>
      <c r="D110" s="39"/>
    </row>
    <row r="111" ht="20.1" customHeight="1" spans="1:4">
      <c r="A111" s="37"/>
      <c r="B111" s="39"/>
      <c r="C111" s="19" t="s">
        <v>815</v>
      </c>
      <c r="D111" s="39"/>
    </row>
    <row r="112" ht="20.1" customHeight="1" spans="1:4">
      <c r="A112" s="37"/>
      <c r="B112" s="39"/>
      <c r="C112" s="19" t="s">
        <v>2039</v>
      </c>
      <c r="D112" s="39"/>
    </row>
    <row r="113" ht="20.1" customHeight="1" spans="1:4">
      <c r="A113" s="37"/>
      <c r="B113" s="39"/>
      <c r="C113" s="19" t="s">
        <v>2040</v>
      </c>
      <c r="D113" s="39"/>
    </row>
    <row r="114" ht="20.1" customHeight="1" spans="1:4">
      <c r="A114" s="37"/>
      <c r="B114" s="39"/>
      <c r="C114" s="20" t="s">
        <v>1930</v>
      </c>
      <c r="D114" s="46">
        <f>SUM(D115:D118)</f>
        <v>0</v>
      </c>
    </row>
    <row r="115" ht="20.1" customHeight="1" spans="1:4">
      <c r="A115" s="37"/>
      <c r="B115" s="39"/>
      <c r="C115" s="19" t="s">
        <v>2039</v>
      </c>
      <c r="D115" s="39"/>
    </row>
    <row r="116" ht="20.1" customHeight="1" spans="1:4">
      <c r="A116" s="37"/>
      <c r="B116" s="39"/>
      <c r="C116" s="19" t="s">
        <v>2041</v>
      </c>
      <c r="D116" s="39"/>
    </row>
    <row r="117" ht="20.1" customHeight="1" spans="1:4">
      <c r="A117" s="37"/>
      <c r="B117" s="39"/>
      <c r="C117" s="19" t="s">
        <v>2042</v>
      </c>
      <c r="D117" s="39"/>
    </row>
    <row r="118" ht="20.1" customHeight="1" spans="1:4">
      <c r="A118" s="37"/>
      <c r="B118" s="39"/>
      <c r="C118" s="19" t="s">
        <v>2043</v>
      </c>
      <c r="D118" s="39"/>
    </row>
    <row r="119" ht="20.1" customHeight="1" spans="1:4">
      <c r="A119" s="37"/>
      <c r="B119" s="39"/>
      <c r="C119" s="20" t="s">
        <v>1931</v>
      </c>
      <c r="D119" s="46">
        <f>SUM(D120:D123)</f>
        <v>0</v>
      </c>
    </row>
    <row r="120" ht="20.1" customHeight="1" spans="1:4">
      <c r="A120" s="37"/>
      <c r="B120" s="39"/>
      <c r="C120" s="19" t="s">
        <v>821</v>
      </c>
      <c r="D120" s="39"/>
    </row>
    <row r="121" ht="20.1" customHeight="1" spans="1:4">
      <c r="A121" s="37"/>
      <c r="B121" s="39"/>
      <c r="C121" s="19" t="s">
        <v>2044</v>
      </c>
      <c r="D121" s="39"/>
    </row>
    <row r="122" ht="20.1" customHeight="1" spans="1:4">
      <c r="A122" s="37"/>
      <c r="B122" s="39"/>
      <c r="C122" s="19" t="s">
        <v>2045</v>
      </c>
      <c r="D122" s="39"/>
    </row>
    <row r="123" ht="20.1" customHeight="1" spans="1:4">
      <c r="A123" s="37"/>
      <c r="B123" s="39"/>
      <c r="C123" s="19" t="s">
        <v>2046</v>
      </c>
      <c r="D123" s="39"/>
    </row>
    <row r="124" ht="20.1" customHeight="1" spans="1:4">
      <c r="A124" s="37"/>
      <c r="B124" s="39"/>
      <c r="C124" s="19" t="s">
        <v>1932</v>
      </c>
      <c r="D124" s="46">
        <f>SUM(D125:D132)</f>
        <v>0</v>
      </c>
    </row>
    <row r="125" ht="20.1" customHeight="1" spans="1:4">
      <c r="A125" s="37"/>
      <c r="B125" s="39"/>
      <c r="C125" s="19" t="s">
        <v>2047</v>
      </c>
      <c r="D125" s="39"/>
    </row>
    <row r="126" ht="20.1" customHeight="1" spans="1:4">
      <c r="A126" s="37"/>
      <c r="B126" s="39"/>
      <c r="C126" s="19" t="s">
        <v>2048</v>
      </c>
      <c r="D126" s="39"/>
    </row>
    <row r="127" ht="20.1" customHeight="1" spans="1:4">
      <c r="A127" s="37"/>
      <c r="B127" s="39"/>
      <c r="C127" s="19" t="s">
        <v>2049</v>
      </c>
      <c r="D127" s="39"/>
    </row>
    <row r="128" ht="20.1" customHeight="1" spans="1:4">
      <c r="A128" s="37"/>
      <c r="B128" s="39"/>
      <c r="C128" s="19" t="s">
        <v>2050</v>
      </c>
      <c r="D128" s="39"/>
    </row>
    <row r="129" ht="20.1" customHeight="1" spans="1:4">
      <c r="A129" s="37"/>
      <c r="B129" s="39"/>
      <c r="C129" s="19" t="s">
        <v>2051</v>
      </c>
      <c r="D129" s="39"/>
    </row>
    <row r="130" ht="20.1" customHeight="1" spans="1:4">
      <c r="A130" s="37"/>
      <c r="B130" s="39"/>
      <c r="C130" s="19" t="s">
        <v>2052</v>
      </c>
      <c r="D130" s="39"/>
    </row>
    <row r="131" ht="20.1" customHeight="1" spans="1:4">
      <c r="A131" s="37"/>
      <c r="B131" s="39"/>
      <c r="C131" s="19" t="s">
        <v>2053</v>
      </c>
      <c r="D131" s="39"/>
    </row>
    <row r="132" ht="20.1" customHeight="1" spans="1:4">
      <c r="A132" s="37"/>
      <c r="B132" s="39"/>
      <c r="C132" s="19" t="s">
        <v>2054</v>
      </c>
      <c r="D132" s="39"/>
    </row>
    <row r="133" ht="20.1" customHeight="1" spans="1:4">
      <c r="A133" s="37"/>
      <c r="B133" s="39"/>
      <c r="C133" s="19" t="s">
        <v>1933</v>
      </c>
      <c r="D133" s="46">
        <f>SUM(D134:D139)</f>
        <v>0</v>
      </c>
    </row>
    <row r="134" ht="20.1" customHeight="1" spans="1:4">
      <c r="A134" s="37"/>
      <c r="B134" s="39"/>
      <c r="C134" s="19" t="s">
        <v>2055</v>
      </c>
      <c r="D134" s="39"/>
    </row>
    <row r="135" ht="20.1" customHeight="1" spans="1:4">
      <c r="A135" s="37"/>
      <c r="B135" s="39"/>
      <c r="C135" s="19" t="s">
        <v>2056</v>
      </c>
      <c r="D135" s="39"/>
    </row>
    <row r="136" ht="20.1" customHeight="1" spans="1:4">
      <c r="A136" s="37"/>
      <c r="B136" s="39"/>
      <c r="C136" s="19" t="s">
        <v>2057</v>
      </c>
      <c r="D136" s="39"/>
    </row>
    <row r="137" ht="20.1" customHeight="1" spans="1:4">
      <c r="A137" s="37"/>
      <c r="B137" s="39"/>
      <c r="C137" s="19" t="s">
        <v>2058</v>
      </c>
      <c r="D137" s="39"/>
    </row>
    <row r="138" ht="20.1" customHeight="1" spans="1:4">
      <c r="A138" s="37"/>
      <c r="B138" s="39"/>
      <c r="C138" s="19" t="s">
        <v>2059</v>
      </c>
      <c r="D138" s="39"/>
    </row>
    <row r="139" ht="20.1" customHeight="1" spans="1:4">
      <c r="A139" s="37"/>
      <c r="B139" s="39"/>
      <c r="C139" s="19" t="s">
        <v>2060</v>
      </c>
      <c r="D139" s="39"/>
    </row>
    <row r="140" ht="20.1" customHeight="1" spans="1:4">
      <c r="A140" s="37"/>
      <c r="B140" s="39"/>
      <c r="C140" s="19" t="s">
        <v>1934</v>
      </c>
      <c r="D140" s="46">
        <f>SUM(D141:D148)</f>
        <v>0</v>
      </c>
    </row>
    <row r="141" ht="20.1" customHeight="1" spans="1:4">
      <c r="A141" s="37"/>
      <c r="B141" s="39"/>
      <c r="C141" s="19" t="s">
        <v>2061</v>
      </c>
      <c r="D141" s="39"/>
    </row>
    <row r="142" ht="20.1" customHeight="1" spans="1:4">
      <c r="A142" s="37"/>
      <c r="B142" s="39"/>
      <c r="C142" s="19" t="s">
        <v>842</v>
      </c>
      <c r="D142" s="39"/>
    </row>
    <row r="143" ht="20.1" customHeight="1" spans="1:4">
      <c r="A143" s="37"/>
      <c r="B143" s="39"/>
      <c r="C143" s="19" t="s">
        <v>2062</v>
      </c>
      <c r="D143" s="39"/>
    </row>
    <row r="144" ht="20.1" customHeight="1" spans="1:4">
      <c r="A144" s="37"/>
      <c r="B144" s="39"/>
      <c r="C144" s="19" t="s">
        <v>2063</v>
      </c>
      <c r="D144" s="39"/>
    </row>
    <row r="145" ht="20.1" customHeight="1" spans="1:4">
      <c r="A145" s="37"/>
      <c r="B145" s="39"/>
      <c r="C145" s="19" t="s">
        <v>2064</v>
      </c>
      <c r="D145" s="39"/>
    </row>
    <row r="146" ht="20.1" customHeight="1" spans="1:4">
      <c r="A146" s="37"/>
      <c r="B146" s="39"/>
      <c r="C146" s="19" t="s">
        <v>2065</v>
      </c>
      <c r="D146" s="39"/>
    </row>
    <row r="147" ht="20.1" customHeight="1" spans="1:4">
      <c r="A147" s="37"/>
      <c r="B147" s="39"/>
      <c r="C147" s="19" t="s">
        <v>2066</v>
      </c>
      <c r="D147" s="39"/>
    </row>
    <row r="148" ht="20.1" customHeight="1" spans="1:4">
      <c r="A148" s="37"/>
      <c r="B148" s="39"/>
      <c r="C148" s="19" t="s">
        <v>2067</v>
      </c>
      <c r="D148" s="39"/>
    </row>
    <row r="149" ht="20.1" customHeight="1" spans="1:4">
      <c r="A149" s="37"/>
      <c r="B149" s="39"/>
      <c r="C149" s="20" t="s">
        <v>1935</v>
      </c>
      <c r="D149" s="46">
        <f>SUM(D150:D151)</f>
        <v>0</v>
      </c>
    </row>
    <row r="150" ht="20.1" customHeight="1" spans="1:4">
      <c r="A150" s="37"/>
      <c r="B150" s="39"/>
      <c r="C150" s="21" t="s">
        <v>2068</v>
      </c>
      <c r="D150" s="39"/>
    </row>
    <row r="151" ht="20.1" customHeight="1" spans="1:4">
      <c r="A151" s="37"/>
      <c r="B151" s="39"/>
      <c r="C151" s="21" t="s">
        <v>2069</v>
      </c>
      <c r="D151" s="39"/>
    </row>
    <row r="152" ht="20.1" customHeight="1" spans="1:4">
      <c r="A152" s="37"/>
      <c r="B152" s="39"/>
      <c r="C152" s="20" t="s">
        <v>1936</v>
      </c>
      <c r="D152" s="46">
        <f>SUM(D153:D154)</f>
        <v>0</v>
      </c>
    </row>
    <row r="153" ht="20.1" customHeight="1" spans="1:4">
      <c r="A153" s="37"/>
      <c r="B153" s="39"/>
      <c r="C153" s="21" t="s">
        <v>2068</v>
      </c>
      <c r="D153" s="39"/>
    </row>
    <row r="154" ht="20.1" customHeight="1" spans="1:4">
      <c r="A154" s="37"/>
      <c r="B154" s="39"/>
      <c r="C154" s="21" t="s">
        <v>2070</v>
      </c>
      <c r="D154" s="39"/>
    </row>
    <row r="155" ht="20.1" customHeight="1" spans="1:4">
      <c r="A155" s="37"/>
      <c r="B155" s="39"/>
      <c r="C155" s="20" t="s">
        <v>1937</v>
      </c>
      <c r="D155" s="39"/>
    </row>
    <row r="156" ht="20.1" customHeight="1" spans="1:4">
      <c r="A156" s="37"/>
      <c r="B156" s="39"/>
      <c r="C156" s="20" t="s">
        <v>1938</v>
      </c>
      <c r="D156" s="46">
        <f>SUM(D157:D159)</f>
        <v>0</v>
      </c>
    </row>
    <row r="157" ht="20.1" customHeight="1" spans="1:4">
      <c r="A157" s="37"/>
      <c r="B157" s="39"/>
      <c r="C157" s="21" t="s">
        <v>2071</v>
      </c>
      <c r="D157" s="39"/>
    </row>
    <row r="158" ht="20.1" customHeight="1" spans="1:4">
      <c r="A158" s="37"/>
      <c r="B158" s="39"/>
      <c r="C158" s="21" t="s">
        <v>2072</v>
      </c>
      <c r="D158" s="39"/>
    </row>
    <row r="159" ht="20.1" customHeight="1" spans="1:4">
      <c r="A159" s="37"/>
      <c r="B159" s="39"/>
      <c r="C159" s="21" t="s">
        <v>2073</v>
      </c>
      <c r="D159" s="39"/>
    </row>
    <row r="160" ht="20.1" customHeight="1" spans="1:4">
      <c r="A160" s="37"/>
      <c r="B160" s="39"/>
      <c r="C160" s="22" t="s">
        <v>1939</v>
      </c>
      <c r="D160" s="46">
        <f>D161</f>
        <v>0</v>
      </c>
    </row>
    <row r="161" ht="20.1" customHeight="1" spans="1:4">
      <c r="A161" s="37"/>
      <c r="B161" s="39"/>
      <c r="C161" s="19" t="s">
        <v>1940</v>
      </c>
      <c r="D161" s="46">
        <f>SUM(D162:D163)</f>
        <v>0</v>
      </c>
    </row>
    <row r="162" ht="20.1" customHeight="1" spans="1:4">
      <c r="A162" s="37"/>
      <c r="B162" s="39"/>
      <c r="C162" s="19" t="s">
        <v>2074</v>
      </c>
      <c r="D162" s="39"/>
    </row>
    <row r="163" ht="20.1" customHeight="1" spans="1:4">
      <c r="A163" s="37"/>
      <c r="B163" s="39"/>
      <c r="C163" s="19" t="s">
        <v>2075</v>
      </c>
      <c r="D163" s="39"/>
    </row>
    <row r="164" ht="20.1" customHeight="1" spans="1:4">
      <c r="A164" s="37"/>
      <c r="B164" s="39"/>
      <c r="C164" s="22" t="s">
        <v>2076</v>
      </c>
      <c r="D164" s="46">
        <f>D165+D166+D175</f>
        <v>610</v>
      </c>
    </row>
    <row r="165" ht="20.1" customHeight="1" spans="1:4">
      <c r="A165" s="37"/>
      <c r="B165" s="39"/>
      <c r="C165" s="20" t="s">
        <v>2077</v>
      </c>
      <c r="D165" s="39">
        <v>610</v>
      </c>
    </row>
    <row r="166" ht="20.1" customHeight="1" spans="1:4">
      <c r="A166" s="37"/>
      <c r="B166" s="39"/>
      <c r="C166" s="19" t="s">
        <v>1943</v>
      </c>
      <c r="D166" s="46">
        <f>SUM(D167:D174)</f>
        <v>0</v>
      </c>
    </row>
    <row r="167" ht="20.1" customHeight="1" spans="1:4">
      <c r="A167" s="37"/>
      <c r="B167" s="39"/>
      <c r="C167" s="49" t="s">
        <v>2078</v>
      </c>
      <c r="D167" s="39"/>
    </row>
    <row r="168" ht="20.1" customHeight="1" spans="1:4">
      <c r="A168" s="37"/>
      <c r="B168" s="39"/>
      <c r="C168" s="19" t="s">
        <v>2079</v>
      </c>
      <c r="D168" s="39"/>
    </row>
    <row r="169" ht="20.1" customHeight="1" spans="1:4">
      <c r="A169" s="37"/>
      <c r="B169" s="39"/>
      <c r="C169" s="19" t="s">
        <v>2080</v>
      </c>
      <c r="D169" s="39"/>
    </row>
    <row r="170" ht="20.1" customHeight="1" spans="1:4">
      <c r="A170" s="37"/>
      <c r="B170" s="39"/>
      <c r="C170" s="19" t="s">
        <v>2081</v>
      </c>
      <c r="D170" s="39"/>
    </row>
    <row r="171" ht="20.1" customHeight="1" spans="1:4">
      <c r="A171" s="37"/>
      <c r="B171" s="39"/>
      <c r="C171" s="19" t="s">
        <v>2082</v>
      </c>
      <c r="D171" s="39"/>
    </row>
    <row r="172" ht="20.1" customHeight="1" spans="1:4">
      <c r="A172" s="37"/>
      <c r="B172" s="39"/>
      <c r="C172" s="19" t="s">
        <v>2083</v>
      </c>
      <c r="D172" s="39"/>
    </row>
    <row r="173" ht="20.1" customHeight="1" spans="1:4">
      <c r="A173" s="37"/>
      <c r="B173" s="39"/>
      <c r="C173" s="19" t="s">
        <v>2084</v>
      </c>
      <c r="D173" s="39"/>
    </row>
    <row r="174" ht="20.1" customHeight="1" spans="1:4">
      <c r="A174" s="37"/>
      <c r="B174" s="39"/>
      <c r="C174" s="19" t="s">
        <v>2085</v>
      </c>
      <c r="D174" s="39"/>
    </row>
    <row r="175" ht="20.1" customHeight="1" spans="1:4">
      <c r="A175" s="37"/>
      <c r="B175" s="39"/>
      <c r="C175" s="20" t="s">
        <v>1944</v>
      </c>
      <c r="D175" s="46">
        <f>SUM(D176:D185)</f>
        <v>0</v>
      </c>
    </row>
    <row r="176" ht="20.1" customHeight="1" spans="1:4">
      <c r="A176" s="37"/>
      <c r="B176" s="39"/>
      <c r="C176" s="49" t="s">
        <v>2086</v>
      </c>
      <c r="D176" s="39"/>
    </row>
    <row r="177" ht="20.1" customHeight="1" spans="1:4">
      <c r="A177" s="37"/>
      <c r="B177" s="53"/>
      <c r="C177" s="19" t="s">
        <v>2087</v>
      </c>
      <c r="D177" s="39"/>
    </row>
    <row r="178" ht="20.1" customHeight="1" spans="1:4">
      <c r="A178" s="37"/>
      <c r="B178" s="53"/>
      <c r="C178" s="19" t="s">
        <v>2088</v>
      </c>
      <c r="D178" s="39"/>
    </row>
    <row r="179" ht="20.1" customHeight="1" spans="1:4">
      <c r="A179" s="37"/>
      <c r="B179" s="53"/>
      <c r="C179" s="19" t="s">
        <v>2089</v>
      </c>
      <c r="D179" s="39"/>
    </row>
    <row r="180" ht="20.1" customHeight="1" spans="1:4">
      <c r="A180" s="37"/>
      <c r="B180" s="53"/>
      <c r="C180" s="19" t="s">
        <v>2090</v>
      </c>
      <c r="D180" s="39"/>
    </row>
    <row r="181" ht="20.1" customHeight="1" spans="1:4">
      <c r="A181" s="37"/>
      <c r="B181" s="53"/>
      <c r="C181" s="19" t="s">
        <v>2091</v>
      </c>
      <c r="D181" s="39"/>
    </row>
    <row r="182" ht="20.1" customHeight="1" spans="1:4">
      <c r="A182" s="37"/>
      <c r="B182" s="53"/>
      <c r="C182" s="19" t="s">
        <v>2092</v>
      </c>
      <c r="D182" s="39"/>
    </row>
    <row r="183" ht="20.1" customHeight="1" spans="1:4">
      <c r="A183" s="37"/>
      <c r="B183" s="53"/>
      <c r="C183" s="19" t="s">
        <v>2093</v>
      </c>
      <c r="D183" s="39"/>
    </row>
    <row r="184" ht="20.1" customHeight="1" spans="1:4">
      <c r="A184" s="37"/>
      <c r="B184" s="53"/>
      <c r="C184" s="19" t="s">
        <v>2094</v>
      </c>
      <c r="D184" s="39"/>
    </row>
    <row r="185" ht="20.1" customHeight="1" spans="1:4">
      <c r="A185" s="37"/>
      <c r="B185" s="53"/>
      <c r="C185" s="19" t="s">
        <v>2095</v>
      </c>
      <c r="D185" s="39"/>
    </row>
    <row r="186" ht="20.1" customHeight="1" spans="1:4">
      <c r="A186" s="37"/>
      <c r="B186" s="53"/>
      <c r="C186" s="22" t="s">
        <v>2096</v>
      </c>
      <c r="D186" s="46">
        <f>SUM(D187:D192)</f>
        <v>0</v>
      </c>
    </row>
    <row r="187" ht="20.1" customHeight="1" spans="1:4">
      <c r="A187" s="37"/>
      <c r="B187" s="53"/>
      <c r="C187" s="22" t="s">
        <v>2097</v>
      </c>
      <c r="D187" s="39"/>
    </row>
    <row r="188" ht="20.1" customHeight="1" spans="1:4">
      <c r="A188" s="37"/>
      <c r="B188" s="53"/>
      <c r="C188" s="22" t="s">
        <v>2098</v>
      </c>
      <c r="D188" s="39"/>
    </row>
    <row r="189" ht="20.1" customHeight="1" spans="1:4">
      <c r="A189" s="37"/>
      <c r="B189" s="53"/>
      <c r="C189" s="22" t="s">
        <v>2099</v>
      </c>
      <c r="D189" s="39"/>
    </row>
    <row r="190" ht="20.1" customHeight="1" spans="1:4">
      <c r="A190" s="37"/>
      <c r="B190" s="53"/>
      <c r="C190" s="47" t="s">
        <v>2100</v>
      </c>
      <c r="D190" s="39"/>
    </row>
    <row r="191" ht="20.1" customHeight="1" spans="1:4">
      <c r="A191" s="37"/>
      <c r="B191" s="53"/>
      <c r="C191" s="22" t="s">
        <v>2101</v>
      </c>
      <c r="D191" s="39"/>
    </row>
    <row r="192" ht="20.1" customHeight="1" spans="1:4">
      <c r="A192" s="37"/>
      <c r="B192" s="53"/>
      <c r="C192" s="22" t="s">
        <v>2102</v>
      </c>
      <c r="D192" s="39"/>
    </row>
    <row r="193" ht="20.1" customHeight="1" spans="1:4">
      <c r="A193" s="37"/>
      <c r="B193" s="53"/>
      <c r="C193" s="22" t="s">
        <v>2103</v>
      </c>
      <c r="D193" s="54">
        <f>SUM(D194:D199)</f>
        <v>0</v>
      </c>
    </row>
    <row r="194" ht="20.1" customHeight="1" spans="1:4">
      <c r="A194" s="37"/>
      <c r="B194" s="53"/>
      <c r="C194" s="22" t="s">
        <v>2104</v>
      </c>
      <c r="D194" s="53"/>
    </row>
    <row r="195" ht="20.1" customHeight="1" spans="1:4">
      <c r="A195" s="37"/>
      <c r="B195" s="53"/>
      <c r="C195" s="22" t="s">
        <v>2105</v>
      </c>
      <c r="D195" s="53"/>
    </row>
    <row r="196" ht="20.1" customHeight="1" spans="1:4">
      <c r="A196" s="37"/>
      <c r="B196" s="53"/>
      <c r="C196" s="22" t="s">
        <v>2099</v>
      </c>
      <c r="D196" s="53"/>
    </row>
    <row r="197" ht="20.1" customHeight="1" spans="1:4">
      <c r="A197" s="37"/>
      <c r="B197" s="53"/>
      <c r="C197" s="47" t="s">
        <v>2100</v>
      </c>
      <c r="D197" s="53"/>
    </row>
    <row r="198" ht="20.1" customHeight="1" spans="1:4">
      <c r="A198" s="37"/>
      <c r="B198" s="53"/>
      <c r="C198" s="22" t="s">
        <v>2106</v>
      </c>
      <c r="D198" s="53"/>
    </row>
    <row r="199" ht="20.1" customHeight="1" spans="1:4">
      <c r="A199" s="37"/>
      <c r="B199" s="53"/>
      <c r="C199" s="22" t="s">
        <v>2107</v>
      </c>
      <c r="D199" s="53"/>
    </row>
    <row r="200" ht="20.1" customHeight="1" spans="1:4">
      <c r="A200" s="37"/>
      <c r="B200" s="53"/>
      <c r="C200" s="22"/>
      <c r="D200" s="53"/>
    </row>
    <row r="201" ht="20.1" customHeight="1" spans="1:4">
      <c r="A201" s="37"/>
      <c r="B201" s="53"/>
      <c r="C201" s="22"/>
      <c r="D201" s="53"/>
    </row>
    <row r="202" ht="20.1" customHeight="1" spans="1:4">
      <c r="A202" s="37"/>
      <c r="B202" s="53"/>
      <c r="C202" s="22"/>
      <c r="D202" s="53"/>
    </row>
    <row r="203" ht="20.1" customHeight="1" spans="1:4">
      <c r="A203" s="37"/>
      <c r="B203" s="53"/>
      <c r="C203" s="22"/>
      <c r="D203" s="53"/>
    </row>
    <row r="204" ht="20.1" customHeight="1" spans="1:4">
      <c r="A204" s="37"/>
      <c r="B204" s="53"/>
      <c r="C204" s="22"/>
      <c r="D204" s="53"/>
    </row>
    <row r="205" ht="20.1" customHeight="1" spans="1:4">
      <c r="A205" s="37"/>
      <c r="B205" s="53"/>
      <c r="C205" s="19"/>
      <c r="D205" s="53"/>
    </row>
    <row r="206" ht="20.1" customHeight="1" spans="1:4">
      <c r="A206" s="37"/>
      <c r="B206" s="53"/>
      <c r="C206" s="19"/>
      <c r="D206" s="53"/>
    </row>
    <row r="207" ht="20.1" customHeight="1" spans="1:4">
      <c r="A207" s="24" t="s">
        <v>65</v>
      </c>
      <c r="B207" s="54">
        <f>B6+B7+B8+B9+B10+B11+B12+B19+B18+B22+B23+B24+B28+B29+B30+B31+B32</f>
        <v>47510</v>
      </c>
      <c r="C207" s="24" t="s">
        <v>1086</v>
      </c>
      <c r="D207" s="54">
        <f>D6+D19+D31+D38+D84+D109+D160+D164+D186+D193</f>
        <v>47478</v>
      </c>
    </row>
    <row r="208" ht="20.1" customHeight="1" spans="1:4">
      <c r="A208" s="51" t="s">
        <v>1597</v>
      </c>
      <c r="B208" s="54">
        <f>B209+B212+B213+B215+B216</f>
        <v>0</v>
      </c>
      <c r="C208" s="51" t="s">
        <v>1598</v>
      </c>
      <c r="D208" s="54">
        <f>D209+D212+D213+D214+D215</f>
        <v>32</v>
      </c>
    </row>
    <row r="209" ht="20.1" customHeight="1" spans="1:4">
      <c r="A209" s="39" t="s">
        <v>1947</v>
      </c>
      <c r="B209" s="54">
        <f>SUM(B210:B211)</f>
        <v>0</v>
      </c>
      <c r="C209" s="39" t="s">
        <v>1948</v>
      </c>
      <c r="D209" s="54">
        <f>D210+D211</f>
        <v>32</v>
      </c>
    </row>
    <row r="210" ht="20.1" customHeight="1" spans="1:4">
      <c r="A210" s="39" t="s">
        <v>1949</v>
      </c>
      <c r="B210" s="53"/>
      <c r="C210" s="39" t="s">
        <v>1950</v>
      </c>
      <c r="D210" s="53"/>
    </row>
    <row r="211" ht="20.1" customHeight="1" spans="1:4">
      <c r="A211" s="39" t="s">
        <v>1951</v>
      </c>
      <c r="B211" s="53"/>
      <c r="C211" s="39" t="s">
        <v>1952</v>
      </c>
      <c r="D211" s="53">
        <v>32</v>
      </c>
    </row>
    <row r="212" ht="20.1" customHeight="1" spans="1:4">
      <c r="A212" s="39" t="s">
        <v>1667</v>
      </c>
      <c r="B212" s="54">
        <f>表八!F67</f>
        <v>0</v>
      </c>
      <c r="C212" s="39" t="s">
        <v>1953</v>
      </c>
      <c r="D212" s="53"/>
    </row>
    <row r="213" ht="20.1" customHeight="1" spans="1:4">
      <c r="A213" s="39" t="s">
        <v>1668</v>
      </c>
      <c r="B213" s="53"/>
      <c r="C213" s="39" t="s">
        <v>1954</v>
      </c>
      <c r="D213" s="54">
        <f>B220-D207-D209-D212-D214-D215</f>
        <v>0</v>
      </c>
    </row>
    <row r="214" ht="20.1" customHeight="1" spans="1:4">
      <c r="A214" s="39" t="s">
        <v>1955</v>
      </c>
      <c r="B214" s="54">
        <f>表十!C23</f>
        <v>0</v>
      </c>
      <c r="C214" s="55" t="s">
        <v>1956</v>
      </c>
      <c r="D214" s="53"/>
    </row>
    <row r="215" ht="20.1" customHeight="1" spans="1:4">
      <c r="A215" s="55" t="s">
        <v>1957</v>
      </c>
      <c r="B215" s="53"/>
      <c r="C215" s="55" t="s">
        <v>1958</v>
      </c>
      <c r="D215" s="53"/>
    </row>
    <row r="216" ht="20.1" customHeight="1" spans="1:4">
      <c r="A216" s="55" t="s">
        <v>1959</v>
      </c>
      <c r="B216" s="53"/>
      <c r="C216" s="55"/>
      <c r="D216" s="53"/>
    </row>
    <row r="217" ht="20.1" customHeight="1" spans="1:4">
      <c r="A217" s="55"/>
      <c r="B217" s="53"/>
      <c r="C217" s="55"/>
      <c r="D217" s="53"/>
    </row>
    <row r="218" ht="20.1" customHeight="1" spans="1:4">
      <c r="A218" s="55"/>
      <c r="B218" s="53"/>
      <c r="C218" s="55"/>
      <c r="D218" s="53"/>
    </row>
    <row r="219" customHeight="1" spans="1:4">
      <c r="A219" s="55"/>
      <c r="B219" s="53"/>
      <c r="C219" s="55"/>
      <c r="D219" s="53"/>
    </row>
    <row r="220" ht="20.1" customHeight="1" spans="1:4">
      <c r="A220" s="24" t="s">
        <v>1683</v>
      </c>
      <c r="B220" s="54">
        <f>B207+B208</f>
        <v>47510</v>
      </c>
      <c r="C220" s="24" t="s">
        <v>1684</v>
      </c>
      <c r="D220" s="54">
        <f>D207+D208</f>
        <v>47510</v>
      </c>
    </row>
    <row r="221" ht="20.1" customHeight="1"/>
    <row r="222" ht="20.1" customHeight="1"/>
    <row r="223" ht="20.1" customHeight="1"/>
    <row r="224" ht="20.1" customHeight="1"/>
    <row r="225" ht="20.1" customHeight="1"/>
    <row r="226" ht="20.1" customHeight="1"/>
    <row r="227" ht="20.1" customHeight="1"/>
    <row r="228" ht="20.1" customHeight="1"/>
    <row r="229" ht="20.1" customHeight="1"/>
    <row r="230" ht="20.1" customHeight="1"/>
    <row r="231" ht="20.1" customHeight="1"/>
    <row r="232" ht="20.1" customHeight="1"/>
    <row r="233" ht="20.1" customHeight="1"/>
    <row r="234" ht="20.1" customHeight="1"/>
    <row r="235" ht="20.1" customHeight="1"/>
    <row r="236" ht="20.1" customHeight="1"/>
    <row r="237" ht="20.1" customHeight="1"/>
    <row r="238" ht="20.1" customHeight="1"/>
    <row r="239" ht="20.1" customHeight="1"/>
    <row r="240" ht="20.1" customHeight="1"/>
    <row r="241" ht="20.1" customHeight="1"/>
    <row r="242" ht="20.1" customHeight="1"/>
    <row r="243" ht="20.1" customHeight="1"/>
    <row r="244" ht="20.1" customHeight="1"/>
    <row r="245" ht="20.1" customHeight="1"/>
    <row r="246" ht="20.1" customHeight="1"/>
    <row r="247" ht="20.1" customHeight="1"/>
    <row r="248" ht="20.1" customHeight="1"/>
    <row r="249" ht="20.1" customHeight="1"/>
    <row r="250" ht="20.1" customHeight="1"/>
    <row r="251" ht="20.1" customHeight="1"/>
    <row r="252" ht="20.1" customHeight="1"/>
    <row r="253" ht="20.1" customHeight="1"/>
    <row r="254" ht="20.1" customHeight="1"/>
    <row r="255" ht="20.1" customHeight="1"/>
    <row r="256" ht="20.1" customHeight="1"/>
    <row r="257" ht="20.1" customHeight="1"/>
    <row r="258" ht="20.1" customHeight="1"/>
    <row r="259" ht="20.1" customHeight="1"/>
    <row r="260" ht="20.1" customHeight="1"/>
    <row r="261" ht="20.1" customHeight="1"/>
    <row r="262" ht="20.1" customHeight="1"/>
    <row r="263" ht="20.1" customHeight="1"/>
    <row r="264" ht="20.1" customHeight="1"/>
    <row r="265" ht="20.1" customHeight="1"/>
    <row r="266" ht="20.1" customHeight="1"/>
    <row r="267" ht="20.1" customHeight="1"/>
    <row r="268" ht="20.1" customHeight="1"/>
    <row r="269" ht="20.1" customHeight="1"/>
    <row r="270" ht="20.1" customHeight="1"/>
    <row r="271" ht="20.1" customHeight="1"/>
    <row r="272" ht="20.1" customHeight="1"/>
    <row r="273" ht="20.1" customHeight="1"/>
    <row r="274" ht="20.1" customHeight="1"/>
    <row r="275" ht="20.1" customHeight="1"/>
    <row r="276" ht="20.1" customHeight="1"/>
  </sheetData>
  <mergeCells count="3">
    <mergeCell ref="A2:D2"/>
    <mergeCell ref="A4:B4"/>
    <mergeCell ref="C4:D4"/>
  </mergeCells>
  <printOptions horizontalCentered="1"/>
  <pageMargins left="0.46875" right="0.46875" top="0.588888888888889" bottom="0.46875" header="0.309027777777778" footer="0.309027777777778"/>
  <pageSetup paperSize="9" scale="80"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6"/>
  <sheetViews>
    <sheetView showZeros="0" workbookViewId="0">
      <selection activeCell="C14" sqref="C14"/>
    </sheetView>
  </sheetViews>
  <sheetFormatPr defaultColWidth="9" defaultRowHeight="14.25" outlineLevelCol="4"/>
  <cols>
    <col min="1" max="1" width="55.125" customWidth="1"/>
    <col min="2" max="2" width="25.75" customWidth="1"/>
    <col min="3" max="3" width="34.875" customWidth="1"/>
    <col min="4" max="4" width="9" style="27" customWidth="1"/>
  </cols>
  <sheetData>
    <row r="1" ht="27.75" customHeight="1" spans="1:5">
      <c r="A1" s="28" t="s">
        <v>2108</v>
      </c>
      <c r="B1" s="28"/>
      <c r="C1" s="29"/>
      <c r="D1" s="30"/>
      <c r="E1" s="31"/>
    </row>
    <row r="2" ht="27.75" customHeight="1" spans="1:5">
      <c r="A2" s="32" t="s">
        <v>2109</v>
      </c>
      <c r="B2" s="32"/>
      <c r="C2" s="32"/>
      <c r="D2" s="30"/>
      <c r="E2" s="31"/>
    </row>
    <row r="3" ht="27.75" customHeight="1" spans="1:5">
      <c r="A3" s="33" t="s">
        <v>0</v>
      </c>
      <c r="B3" s="33"/>
      <c r="C3" s="34" t="s">
        <v>34</v>
      </c>
      <c r="D3" s="30"/>
      <c r="E3" s="31"/>
    </row>
    <row r="4" ht="45.75" customHeight="1" spans="1:5">
      <c r="A4" s="35" t="s">
        <v>68</v>
      </c>
      <c r="B4" s="36" t="s">
        <v>69</v>
      </c>
      <c r="C4" s="35" t="s">
        <v>70</v>
      </c>
      <c r="D4" s="30"/>
      <c r="E4" s="31"/>
    </row>
    <row r="5" ht="20.1" customHeight="1" spans="1:5">
      <c r="A5" s="37" t="s">
        <v>1884</v>
      </c>
      <c r="B5" s="38"/>
      <c r="C5" s="38"/>
      <c r="D5" s="30"/>
      <c r="E5" s="31"/>
    </row>
    <row r="6" ht="20.1" customHeight="1" spans="1:5">
      <c r="A6" s="37" t="s">
        <v>1886</v>
      </c>
      <c r="B6" s="38"/>
      <c r="C6" s="38"/>
      <c r="D6" s="30"/>
      <c r="E6" s="31"/>
    </row>
    <row r="7" ht="20.1" customHeight="1" spans="1:5">
      <c r="A7" s="37" t="s">
        <v>1888</v>
      </c>
      <c r="B7" s="38"/>
      <c r="C7" s="38"/>
      <c r="D7" s="30"/>
      <c r="E7" s="31"/>
    </row>
    <row r="8" ht="20.1" customHeight="1" spans="1:5">
      <c r="A8" s="37" t="s">
        <v>1963</v>
      </c>
      <c r="B8" s="38"/>
      <c r="C8" s="38"/>
      <c r="D8" s="30"/>
      <c r="E8" s="31"/>
    </row>
    <row r="9" ht="20.1" customHeight="1" spans="1:5">
      <c r="A9" s="37" t="s">
        <v>1892</v>
      </c>
      <c r="B9" s="38"/>
      <c r="C9" s="38"/>
      <c r="D9" s="30"/>
      <c r="E9" s="31"/>
    </row>
    <row r="10" ht="20.1" customHeight="1" spans="1:5">
      <c r="A10" s="37" t="s">
        <v>1894</v>
      </c>
      <c r="B10" s="38"/>
      <c r="C10" s="38"/>
      <c r="D10" s="30"/>
      <c r="E10" s="31"/>
    </row>
    <row r="11" ht="20.1" customHeight="1" spans="1:5">
      <c r="A11" s="37" t="s">
        <v>1896</v>
      </c>
      <c r="B11" s="38">
        <v>10000</v>
      </c>
      <c r="C11" s="38"/>
      <c r="D11" s="30"/>
      <c r="E11" s="31"/>
    </row>
    <row r="12" ht="20.1" customHeight="1" spans="1:5">
      <c r="A12" s="37" t="s">
        <v>1898</v>
      </c>
      <c r="B12" s="38"/>
      <c r="C12" s="38"/>
      <c r="D12" s="30"/>
      <c r="E12" s="31"/>
    </row>
    <row r="13" ht="20.1" customHeight="1" spans="1:5">
      <c r="A13" s="37" t="s">
        <v>1900</v>
      </c>
      <c r="B13" s="38"/>
      <c r="C13" s="38"/>
      <c r="D13" s="30"/>
      <c r="E13" s="31"/>
    </row>
    <row r="14" ht="20.1" customHeight="1" spans="1:5">
      <c r="A14" s="37" t="s">
        <v>1902</v>
      </c>
      <c r="B14" s="38"/>
      <c r="C14" s="38"/>
      <c r="D14" s="30"/>
      <c r="E14" s="31"/>
    </row>
    <row r="15" ht="20.1" customHeight="1" spans="1:5">
      <c r="A15" s="37" t="s">
        <v>1904</v>
      </c>
      <c r="B15" s="38"/>
      <c r="C15" s="38"/>
      <c r="D15" s="30"/>
      <c r="E15" s="31"/>
    </row>
    <row r="16" ht="20.1" customHeight="1" spans="1:5">
      <c r="A16" s="37" t="s">
        <v>1906</v>
      </c>
      <c r="B16" s="38"/>
      <c r="C16" s="38"/>
      <c r="D16" s="30"/>
      <c r="E16" s="31"/>
    </row>
    <row r="17" ht="20.1" customHeight="1" spans="1:5">
      <c r="A17" s="37" t="s">
        <v>1908</v>
      </c>
      <c r="B17" s="38"/>
      <c r="C17" s="38"/>
      <c r="D17" s="30"/>
      <c r="E17" s="31"/>
    </row>
    <row r="18" ht="20.1" customHeight="1" spans="1:5">
      <c r="A18" s="37" t="s">
        <v>1910</v>
      </c>
      <c r="B18" s="38"/>
      <c r="C18" s="38"/>
      <c r="D18" s="30"/>
      <c r="E18" s="31"/>
    </row>
    <row r="19" ht="20.1" customHeight="1" spans="1:5">
      <c r="A19" s="37" t="s">
        <v>1912</v>
      </c>
      <c r="B19" s="38"/>
      <c r="C19" s="38"/>
      <c r="D19" s="30"/>
      <c r="E19" s="31"/>
    </row>
    <row r="20" ht="20.1" customHeight="1" spans="1:5">
      <c r="A20" s="37" t="s">
        <v>1914</v>
      </c>
      <c r="B20" s="38"/>
      <c r="C20" s="38"/>
      <c r="D20" s="30"/>
      <c r="E20" s="31"/>
    </row>
    <row r="21" ht="20.1" customHeight="1" spans="1:5">
      <c r="A21" s="39"/>
      <c r="B21" s="16"/>
      <c r="C21" s="38"/>
      <c r="D21" s="30"/>
      <c r="E21" s="31"/>
    </row>
    <row r="22" ht="20.1" customHeight="1" spans="1:5">
      <c r="A22" s="39"/>
      <c r="B22" s="16"/>
      <c r="C22" s="38"/>
      <c r="D22" s="30"/>
      <c r="E22" s="31"/>
    </row>
    <row r="23" ht="20.1" customHeight="1" spans="1:5">
      <c r="A23" s="24" t="s">
        <v>65</v>
      </c>
      <c r="B23" s="14">
        <f>SUM(B5:B20)</f>
        <v>10000</v>
      </c>
      <c r="C23" s="14">
        <f>SUM(C5:C20)</f>
        <v>0</v>
      </c>
      <c r="D23" s="30"/>
      <c r="E23" s="31"/>
    </row>
    <row r="24" ht="20.1" customHeight="1" spans="1:5">
      <c r="A24" s="31"/>
      <c r="B24" s="31"/>
      <c r="C24" s="31"/>
      <c r="D24" s="30"/>
      <c r="E24" s="31"/>
    </row>
    <row r="25" ht="20.1" customHeight="1" spans="1:5">
      <c r="A25" s="31"/>
      <c r="B25" s="31"/>
      <c r="C25" s="31"/>
      <c r="D25" s="30"/>
      <c r="E25" s="31"/>
    </row>
    <row r="26" ht="20.1" customHeight="1" spans="1:5">
      <c r="A26" s="31"/>
      <c r="B26" s="31"/>
      <c r="C26" s="31"/>
      <c r="D26" s="30"/>
      <c r="E26" s="31"/>
    </row>
    <row r="27" ht="20.1" customHeight="1" spans="1:5">
      <c r="A27" s="31"/>
      <c r="B27" s="31"/>
      <c r="C27" s="31"/>
      <c r="D27" s="30"/>
      <c r="E27" s="31"/>
    </row>
    <row r="28" spans="1:5">
      <c r="A28" s="31"/>
      <c r="B28" s="31"/>
      <c r="C28" s="31"/>
      <c r="D28" s="30"/>
      <c r="E28" s="31"/>
    </row>
    <row r="29" spans="1:5">
      <c r="A29" s="31"/>
      <c r="B29" s="31"/>
      <c r="C29" s="31"/>
      <c r="D29" s="30"/>
      <c r="E29" s="31"/>
    </row>
    <row r="30" spans="1:5">
      <c r="A30" s="31"/>
      <c r="B30" s="31"/>
      <c r="C30" s="31"/>
      <c r="D30" s="30"/>
      <c r="E30" s="31"/>
    </row>
    <row r="31" spans="1:5">
      <c r="A31" s="31"/>
      <c r="B31" s="31"/>
      <c r="C31" s="31"/>
      <c r="D31" s="30"/>
      <c r="E31" s="31"/>
    </row>
    <row r="32" spans="1:5">
      <c r="A32" s="31"/>
      <c r="B32" s="31"/>
      <c r="C32" s="31"/>
      <c r="D32" s="30"/>
      <c r="E32" s="31"/>
    </row>
    <row r="33" spans="4:5">
      <c r="D33" s="30"/>
      <c r="E33" s="31"/>
    </row>
    <row r="34" spans="4:5">
      <c r="D34" s="30"/>
      <c r="E34" s="31"/>
    </row>
    <row r="35" spans="4:5">
      <c r="D35" s="30"/>
      <c r="E35" s="31"/>
    </row>
    <row r="36" spans="4:5">
      <c r="D36" s="30"/>
      <c r="E36" s="31"/>
    </row>
  </sheetData>
  <mergeCells count="1">
    <mergeCell ref="A2:C2"/>
  </mergeCells>
  <printOptions horizontalCentered="1" verticalCentered="1"/>
  <pageMargins left="0.707638888888889" right="0.707638888888889" top="0.15625" bottom="0.354166666666667" header="0.313888888888889" footer="0.313888888888889"/>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showGridLines="0" showZeros="0" workbookViewId="0">
      <pane xSplit="1" ySplit="5" topLeftCell="B6" activePane="bottomRight" state="frozen"/>
      <selection/>
      <selection pane="topRight"/>
      <selection pane="bottomLeft"/>
      <selection pane="bottomRight" activeCell="K20" sqref="K20"/>
    </sheetView>
  </sheetViews>
  <sheetFormatPr defaultColWidth="9" defaultRowHeight="14.25"/>
  <cols>
    <col min="1" max="1" width="54.25" style="2" customWidth="1"/>
    <col min="2" max="2" width="12.875" style="2" customWidth="1"/>
    <col min="3" max="3" width="19.25" style="2" customWidth="1"/>
    <col min="4" max="4" width="18.875" style="2" customWidth="1"/>
    <col min="5" max="5" width="13.375" style="2" customWidth="1"/>
    <col min="6" max="6" width="13.5" style="2" customWidth="1"/>
    <col min="7" max="7" width="14.625" style="2" customWidth="1"/>
    <col min="8" max="8" width="13.625" style="2" customWidth="1"/>
    <col min="9" max="9" width="13.75" style="2" customWidth="1"/>
    <col min="10" max="16384" width="9" style="2"/>
  </cols>
  <sheetData>
    <row r="1" ht="27.75" customHeight="1" spans="1:9">
      <c r="A1" s="3" t="s">
        <v>2110</v>
      </c>
      <c r="B1" s="3"/>
      <c r="C1" s="3"/>
      <c r="D1" s="3"/>
      <c r="E1" s="3"/>
      <c r="F1" s="3"/>
      <c r="G1" s="3"/>
      <c r="H1" s="3"/>
      <c r="I1" s="25"/>
    </row>
    <row r="2" ht="27.75" customHeight="1" spans="1:9">
      <c r="A2" s="4" t="s">
        <v>2111</v>
      </c>
      <c r="B2" s="4"/>
      <c r="C2" s="4"/>
      <c r="D2" s="4"/>
      <c r="E2" s="4"/>
      <c r="F2" s="4"/>
      <c r="G2" s="4"/>
      <c r="H2" s="4"/>
      <c r="I2" s="25"/>
    </row>
    <row r="3" ht="27.75" customHeight="1" spans="1:9">
      <c r="A3" s="3"/>
      <c r="B3" s="3"/>
      <c r="C3" s="3"/>
      <c r="D3" s="3"/>
      <c r="E3" s="3"/>
      <c r="F3" s="3"/>
      <c r="G3" s="3"/>
      <c r="H3" s="5" t="s">
        <v>34</v>
      </c>
      <c r="I3" s="25"/>
    </row>
    <row r="4" s="1" customFormat="1" ht="15" customHeight="1" spans="1:9">
      <c r="A4" s="6" t="s">
        <v>1592</v>
      </c>
      <c r="B4" s="6" t="s">
        <v>1686</v>
      </c>
      <c r="C4" s="6" t="s">
        <v>2112</v>
      </c>
      <c r="D4" s="7" t="s">
        <v>2113</v>
      </c>
      <c r="E4" s="7" t="s">
        <v>2114</v>
      </c>
      <c r="F4" s="8" t="s">
        <v>1690</v>
      </c>
      <c r="G4" s="6" t="s">
        <v>1691</v>
      </c>
      <c r="H4" s="6" t="s">
        <v>1692</v>
      </c>
      <c r="I4" s="14" t="s">
        <v>1693</v>
      </c>
    </row>
    <row r="5" s="1" customFormat="1" ht="15" customHeight="1" spans="1:9">
      <c r="A5" s="9"/>
      <c r="B5" s="9"/>
      <c r="C5" s="10"/>
      <c r="D5" s="11"/>
      <c r="E5" s="9"/>
      <c r="F5" s="12"/>
      <c r="G5" s="9"/>
      <c r="H5" s="9"/>
      <c r="I5" s="14"/>
    </row>
    <row r="6" ht="18.4" customHeight="1" spans="1:9">
      <c r="A6" s="13" t="s">
        <v>1885</v>
      </c>
      <c r="B6" s="14">
        <f>表九!D6</f>
        <v>0</v>
      </c>
      <c r="C6" s="14">
        <f>SUM(C7:C9)</f>
        <v>0</v>
      </c>
      <c r="D6" s="14">
        <f t="shared" ref="D6:H6" si="0">SUM(D7:D9)</f>
        <v>0</v>
      </c>
      <c r="E6" s="14">
        <f t="shared" si="0"/>
        <v>0</v>
      </c>
      <c r="F6" s="14">
        <f t="shared" si="0"/>
        <v>0</v>
      </c>
      <c r="G6" s="14">
        <f t="shared" si="0"/>
        <v>0</v>
      </c>
      <c r="H6" s="14">
        <f t="shared" si="0"/>
        <v>0</v>
      </c>
      <c r="I6" s="14">
        <f>IF(B6=SUM(C6:H6),0,1)</f>
        <v>0</v>
      </c>
    </row>
    <row r="7" ht="18.4" customHeight="1" spans="1:9">
      <c r="A7" s="15" t="s">
        <v>2115</v>
      </c>
      <c r="B7" s="14">
        <f>表九!D7</f>
        <v>0</v>
      </c>
      <c r="C7" s="16"/>
      <c r="D7" s="16"/>
      <c r="E7" s="16"/>
      <c r="F7" s="16"/>
      <c r="G7" s="16"/>
      <c r="H7" s="16"/>
      <c r="I7" s="14">
        <f t="shared" ref="I7:I8" si="1">IF(B7=SUM(C7:H7),0,1)</f>
        <v>0</v>
      </c>
    </row>
    <row r="8" ht="18.4" customHeight="1" spans="1:9">
      <c r="A8" s="15" t="s">
        <v>2116</v>
      </c>
      <c r="B8" s="14">
        <f>表九!D12</f>
        <v>0</v>
      </c>
      <c r="C8" s="16"/>
      <c r="D8" s="16"/>
      <c r="E8" s="16"/>
      <c r="F8" s="16"/>
      <c r="G8" s="16"/>
      <c r="H8" s="16"/>
      <c r="I8" s="14">
        <f t="shared" si="1"/>
        <v>0</v>
      </c>
    </row>
    <row r="9" ht="18.4" customHeight="1" spans="1:9">
      <c r="A9" s="17" t="s">
        <v>2117</v>
      </c>
      <c r="B9" s="14">
        <f>表九!D16</f>
        <v>0</v>
      </c>
      <c r="C9" s="16"/>
      <c r="D9" s="16"/>
      <c r="E9" s="16"/>
      <c r="F9" s="16"/>
      <c r="G9" s="16"/>
      <c r="H9" s="16"/>
      <c r="I9" s="14">
        <f>IF(B9=SUM(C9:H9),0,"散总不符")</f>
        <v>0</v>
      </c>
    </row>
    <row r="10" ht="18.4" customHeight="1" spans="1:9">
      <c r="A10" s="13" t="s">
        <v>1893</v>
      </c>
      <c r="B10" s="14">
        <f>表九!D19</f>
        <v>0</v>
      </c>
      <c r="C10" s="14">
        <f>SUM(C11:C13)</f>
        <v>0</v>
      </c>
      <c r="D10" s="14">
        <f t="shared" ref="D10:H10" si="2">SUM(D11:D13)</f>
        <v>0</v>
      </c>
      <c r="E10" s="14">
        <f t="shared" si="2"/>
        <v>0</v>
      </c>
      <c r="F10" s="14">
        <f t="shared" si="2"/>
        <v>0</v>
      </c>
      <c r="G10" s="14">
        <f t="shared" si="2"/>
        <v>0</v>
      </c>
      <c r="H10" s="14">
        <f t="shared" si="2"/>
        <v>0</v>
      </c>
      <c r="I10" s="14">
        <f t="shared" ref="I10:I51" si="3">IF(B10=SUM(C10:H10),0,"散总不符")</f>
        <v>0</v>
      </c>
    </row>
    <row r="11" ht="18.4" customHeight="1" spans="1:9">
      <c r="A11" s="15" t="s">
        <v>1895</v>
      </c>
      <c r="B11" s="14">
        <f>表九!D20</f>
        <v>0</v>
      </c>
      <c r="C11" s="16"/>
      <c r="D11" s="16"/>
      <c r="E11" s="16"/>
      <c r="F11" s="16"/>
      <c r="G11" s="16"/>
      <c r="H11" s="16"/>
      <c r="I11" s="14">
        <f t="shared" si="3"/>
        <v>0</v>
      </c>
    </row>
    <row r="12" ht="18.4" customHeight="1" spans="1:9">
      <c r="A12" s="17" t="s">
        <v>1897</v>
      </c>
      <c r="B12" s="14">
        <f>表九!D24</f>
        <v>0</v>
      </c>
      <c r="C12" s="16"/>
      <c r="D12" s="16"/>
      <c r="E12" s="16"/>
      <c r="F12" s="16"/>
      <c r="G12" s="16"/>
      <c r="H12" s="16"/>
      <c r="I12" s="14">
        <f t="shared" si="3"/>
        <v>0</v>
      </c>
    </row>
    <row r="13" ht="18.4" customHeight="1" spans="1:9">
      <c r="A13" s="17" t="s">
        <v>1899</v>
      </c>
      <c r="B13" s="14">
        <f>表九!D28</f>
        <v>0</v>
      </c>
      <c r="C13" s="16"/>
      <c r="D13" s="16"/>
      <c r="E13" s="16"/>
      <c r="F13" s="16"/>
      <c r="G13" s="16"/>
      <c r="H13" s="16"/>
      <c r="I13" s="14">
        <f t="shared" si="3"/>
        <v>0</v>
      </c>
    </row>
    <row r="14" ht="18.4" customHeight="1" spans="1:9">
      <c r="A14" s="13" t="s">
        <v>1901</v>
      </c>
      <c r="B14" s="14">
        <f>表九!D31</f>
        <v>0</v>
      </c>
      <c r="C14" s="14">
        <f>SUM(C15:C16)</f>
        <v>0</v>
      </c>
      <c r="D14" s="14">
        <f t="shared" ref="D14:H14" si="4">SUM(D15:D16)</f>
        <v>0</v>
      </c>
      <c r="E14" s="14">
        <f t="shared" si="4"/>
        <v>0</v>
      </c>
      <c r="F14" s="14">
        <f t="shared" si="4"/>
        <v>0</v>
      </c>
      <c r="G14" s="14">
        <f t="shared" si="4"/>
        <v>0</v>
      </c>
      <c r="H14" s="14">
        <f t="shared" si="4"/>
        <v>0</v>
      </c>
      <c r="I14" s="14">
        <f t="shared" si="3"/>
        <v>0</v>
      </c>
    </row>
    <row r="15" ht="18.4" customHeight="1" spans="1:9">
      <c r="A15" s="13" t="s">
        <v>1903</v>
      </c>
      <c r="B15" s="14">
        <f>表九!D32</f>
        <v>0</v>
      </c>
      <c r="C15" s="16"/>
      <c r="D15" s="16"/>
      <c r="E15" s="16"/>
      <c r="F15" s="16"/>
      <c r="G15" s="16"/>
      <c r="H15" s="16"/>
      <c r="I15" s="14">
        <f t="shared" si="3"/>
        <v>0</v>
      </c>
    </row>
    <row r="16" ht="18.4" customHeight="1" spans="1:9">
      <c r="A16" s="13" t="s">
        <v>1905</v>
      </c>
      <c r="B16" s="14">
        <f>表九!D33</f>
        <v>0</v>
      </c>
      <c r="C16" s="16"/>
      <c r="D16" s="16"/>
      <c r="E16" s="16"/>
      <c r="F16" s="16"/>
      <c r="G16" s="16"/>
      <c r="H16" s="16"/>
      <c r="I16" s="14">
        <f t="shared" si="3"/>
        <v>0</v>
      </c>
    </row>
    <row r="17" ht="18.4" customHeight="1" spans="1:9">
      <c r="A17" s="13" t="s">
        <v>1907</v>
      </c>
      <c r="B17" s="14">
        <f>表九!D38</f>
        <v>46868</v>
      </c>
      <c r="C17" s="14">
        <f>SUM(C18:C26)</f>
        <v>46868</v>
      </c>
      <c r="D17" s="14">
        <f t="shared" ref="D17:H17" si="5">SUM(D18:D26)</f>
        <v>0</v>
      </c>
      <c r="E17" s="14">
        <f t="shared" si="5"/>
        <v>0</v>
      </c>
      <c r="F17" s="14">
        <f t="shared" si="5"/>
        <v>0</v>
      </c>
      <c r="G17" s="14">
        <f t="shared" si="5"/>
        <v>0</v>
      </c>
      <c r="H17" s="14">
        <f t="shared" si="5"/>
        <v>0</v>
      </c>
      <c r="I17" s="14">
        <f t="shared" si="3"/>
        <v>0</v>
      </c>
    </row>
    <row r="18" ht="18.4" customHeight="1" spans="1:9">
      <c r="A18" s="13" t="s">
        <v>1909</v>
      </c>
      <c r="B18" s="14">
        <f>表九!D39</f>
        <v>44968</v>
      </c>
      <c r="C18" s="16">
        <v>44968</v>
      </c>
      <c r="D18" s="16"/>
      <c r="E18" s="16"/>
      <c r="F18" s="16"/>
      <c r="G18" s="16"/>
      <c r="H18" s="16"/>
      <c r="I18" s="14">
        <f t="shared" si="3"/>
        <v>0</v>
      </c>
    </row>
    <row r="19" ht="18.4" customHeight="1" spans="1:9">
      <c r="A19" s="13" t="s">
        <v>1911</v>
      </c>
      <c r="B19" s="14">
        <f>表九!D52</f>
        <v>0</v>
      </c>
      <c r="C19" s="16"/>
      <c r="D19" s="16"/>
      <c r="E19" s="16"/>
      <c r="F19" s="16"/>
      <c r="G19" s="16"/>
      <c r="H19" s="16"/>
      <c r="I19" s="14">
        <f t="shared" si="3"/>
        <v>0</v>
      </c>
    </row>
    <row r="20" ht="18.4" customHeight="1" spans="1:9">
      <c r="A20" s="13" t="s">
        <v>1913</v>
      </c>
      <c r="B20" s="14">
        <f>表九!D56</f>
        <v>0</v>
      </c>
      <c r="C20" s="16"/>
      <c r="D20" s="16"/>
      <c r="E20" s="16"/>
      <c r="F20" s="16"/>
      <c r="G20" s="16"/>
      <c r="H20" s="16"/>
      <c r="I20" s="14">
        <f t="shared" si="3"/>
        <v>0</v>
      </c>
    </row>
    <row r="21" ht="18.4" customHeight="1" spans="1:9">
      <c r="A21" s="18" t="s">
        <v>1915</v>
      </c>
      <c r="B21" s="14">
        <f>表九!D57</f>
        <v>0</v>
      </c>
      <c r="C21" s="16"/>
      <c r="D21" s="16"/>
      <c r="E21" s="16"/>
      <c r="F21" s="16"/>
      <c r="G21" s="16"/>
      <c r="H21" s="16"/>
      <c r="I21" s="14">
        <f t="shared" si="3"/>
        <v>0</v>
      </c>
    </row>
    <row r="22" ht="18.4" customHeight="1" spans="1:9">
      <c r="A22" s="13" t="s">
        <v>1917</v>
      </c>
      <c r="B22" s="14">
        <f>表九!D63</f>
        <v>0</v>
      </c>
      <c r="C22" s="16"/>
      <c r="D22" s="16"/>
      <c r="E22" s="16"/>
      <c r="F22" s="16"/>
      <c r="G22" s="16"/>
      <c r="H22" s="16"/>
      <c r="I22" s="14">
        <f t="shared" si="3"/>
        <v>0</v>
      </c>
    </row>
    <row r="23" ht="18.4" customHeight="1" spans="1:9">
      <c r="A23" s="18" t="s">
        <v>1918</v>
      </c>
      <c r="B23" s="14">
        <f>表九!D67</f>
        <v>0</v>
      </c>
      <c r="C23" s="16"/>
      <c r="D23" s="16"/>
      <c r="E23" s="16"/>
      <c r="F23" s="16"/>
      <c r="G23" s="16"/>
      <c r="H23" s="16"/>
      <c r="I23" s="14">
        <f t="shared" si="3"/>
        <v>0</v>
      </c>
    </row>
    <row r="24" ht="18.4" customHeight="1" spans="1:9">
      <c r="A24" s="18" t="s">
        <v>1919</v>
      </c>
      <c r="B24" s="14">
        <f>表九!D71</f>
        <v>0</v>
      </c>
      <c r="C24" s="16"/>
      <c r="D24" s="16"/>
      <c r="E24" s="16"/>
      <c r="F24" s="16"/>
      <c r="G24" s="16"/>
      <c r="H24" s="16"/>
      <c r="I24" s="14">
        <f t="shared" si="3"/>
        <v>0</v>
      </c>
    </row>
    <row r="25" ht="18.4" customHeight="1" spans="1:9">
      <c r="A25" s="18" t="s">
        <v>1920</v>
      </c>
      <c r="B25" s="14">
        <f>表九!D75</f>
        <v>1900</v>
      </c>
      <c r="C25" s="16">
        <v>1900</v>
      </c>
      <c r="D25" s="16"/>
      <c r="E25" s="16"/>
      <c r="F25" s="16"/>
      <c r="G25" s="16"/>
      <c r="H25" s="16"/>
      <c r="I25" s="14">
        <f t="shared" si="3"/>
        <v>0</v>
      </c>
    </row>
    <row r="26" ht="18.4" customHeight="1" spans="1:9">
      <c r="A26" s="18" t="s">
        <v>1921</v>
      </c>
      <c r="B26" s="14">
        <f>表九!D81</f>
        <v>0</v>
      </c>
      <c r="C26" s="16"/>
      <c r="D26" s="16"/>
      <c r="E26" s="16"/>
      <c r="F26" s="16"/>
      <c r="G26" s="16"/>
      <c r="H26" s="16"/>
      <c r="I26" s="14">
        <f t="shared" si="3"/>
        <v>0</v>
      </c>
    </row>
    <row r="27" ht="18.4" customHeight="1" spans="1:9">
      <c r="A27" s="13" t="s">
        <v>1922</v>
      </c>
      <c r="B27" s="14">
        <f>表九!D84</f>
        <v>0</v>
      </c>
      <c r="C27" s="14">
        <f>SUM(C28:C32)</f>
        <v>0</v>
      </c>
      <c r="D27" s="14">
        <f t="shared" ref="D27:H27" si="6">SUM(D28:D32)</f>
        <v>0</v>
      </c>
      <c r="E27" s="14">
        <f t="shared" si="6"/>
        <v>0</v>
      </c>
      <c r="F27" s="14">
        <f t="shared" si="6"/>
        <v>0</v>
      </c>
      <c r="G27" s="14">
        <f t="shared" si="6"/>
        <v>0</v>
      </c>
      <c r="H27" s="14">
        <f t="shared" si="6"/>
        <v>0</v>
      </c>
      <c r="I27" s="14">
        <f t="shared" si="3"/>
        <v>0</v>
      </c>
    </row>
    <row r="28" ht="18.4" customHeight="1" spans="1:9">
      <c r="A28" s="18" t="s">
        <v>1923</v>
      </c>
      <c r="B28" s="14">
        <f>表九!D85</f>
        <v>0</v>
      </c>
      <c r="C28" s="16"/>
      <c r="D28" s="16"/>
      <c r="E28" s="16"/>
      <c r="F28" s="16"/>
      <c r="G28" s="16"/>
      <c r="H28" s="16"/>
      <c r="I28" s="14">
        <f t="shared" si="3"/>
        <v>0</v>
      </c>
    </row>
    <row r="29" ht="18.4" customHeight="1" spans="1:9">
      <c r="A29" s="19" t="s">
        <v>1924</v>
      </c>
      <c r="B29" s="14">
        <f>表九!D90</f>
        <v>0</v>
      </c>
      <c r="C29" s="16"/>
      <c r="D29" s="16"/>
      <c r="E29" s="16"/>
      <c r="F29" s="16"/>
      <c r="G29" s="16"/>
      <c r="H29" s="16"/>
      <c r="I29" s="14">
        <f t="shared" si="3"/>
        <v>0</v>
      </c>
    </row>
    <row r="30" ht="18.4" customHeight="1" spans="1:9">
      <c r="A30" s="20" t="s">
        <v>1925</v>
      </c>
      <c r="B30" s="14">
        <f>表九!D95</f>
        <v>0</v>
      </c>
      <c r="C30" s="16"/>
      <c r="D30" s="16"/>
      <c r="E30" s="16"/>
      <c r="F30" s="16"/>
      <c r="G30" s="16"/>
      <c r="H30" s="16"/>
      <c r="I30" s="14">
        <f t="shared" si="3"/>
        <v>0</v>
      </c>
    </row>
    <row r="31" ht="18.4" customHeight="1" spans="1:9">
      <c r="A31" s="21" t="s">
        <v>1926</v>
      </c>
      <c r="B31" s="14">
        <f>表九!D100</f>
        <v>0</v>
      </c>
      <c r="C31" s="16"/>
      <c r="D31" s="16"/>
      <c r="E31" s="16"/>
      <c r="F31" s="16"/>
      <c r="G31" s="16"/>
      <c r="H31" s="16"/>
      <c r="I31" s="14">
        <f t="shared" si="3"/>
        <v>0</v>
      </c>
    </row>
    <row r="32" ht="18.4" customHeight="1" spans="1:9">
      <c r="A32" s="21" t="s">
        <v>1927</v>
      </c>
      <c r="B32" s="14">
        <f>表九!D103</f>
        <v>0</v>
      </c>
      <c r="C32" s="16"/>
      <c r="D32" s="16"/>
      <c r="E32" s="16"/>
      <c r="F32" s="16"/>
      <c r="G32" s="16"/>
      <c r="H32" s="16"/>
      <c r="I32" s="14">
        <f t="shared" si="3"/>
        <v>0</v>
      </c>
    </row>
    <row r="33" ht="18.4" customHeight="1" spans="1:9">
      <c r="A33" s="22" t="s">
        <v>1928</v>
      </c>
      <c r="B33" s="14">
        <f>表九!D108</f>
        <v>0</v>
      </c>
      <c r="C33" s="14">
        <f>SUM(C34:C43)</f>
        <v>0</v>
      </c>
      <c r="D33" s="14">
        <f t="shared" ref="D33:H33" si="7">SUM(D34:D43)</f>
        <v>0</v>
      </c>
      <c r="E33" s="14">
        <f t="shared" si="7"/>
        <v>0</v>
      </c>
      <c r="F33" s="14">
        <f t="shared" si="7"/>
        <v>0</v>
      </c>
      <c r="G33" s="14">
        <f t="shared" si="7"/>
        <v>0</v>
      </c>
      <c r="H33" s="14">
        <f t="shared" si="7"/>
        <v>0</v>
      </c>
      <c r="I33" s="14">
        <f t="shared" si="3"/>
        <v>0</v>
      </c>
    </row>
    <row r="34" ht="18.4" customHeight="1" spans="1:9">
      <c r="A34" s="20" t="s">
        <v>1929</v>
      </c>
      <c r="B34" s="14">
        <f>表九!D109</f>
        <v>0</v>
      </c>
      <c r="C34" s="16"/>
      <c r="D34" s="16"/>
      <c r="E34" s="16"/>
      <c r="F34" s="16"/>
      <c r="G34" s="16"/>
      <c r="H34" s="16"/>
      <c r="I34" s="14">
        <f t="shared" si="3"/>
        <v>0</v>
      </c>
    </row>
    <row r="35" ht="18.4" customHeight="1" spans="1:9">
      <c r="A35" s="20" t="s">
        <v>1930</v>
      </c>
      <c r="B35" s="14">
        <f>表九!D114</f>
        <v>0</v>
      </c>
      <c r="C35" s="16"/>
      <c r="D35" s="16"/>
      <c r="E35" s="16"/>
      <c r="F35" s="16"/>
      <c r="G35" s="16"/>
      <c r="H35" s="16"/>
      <c r="I35" s="14">
        <f t="shared" si="3"/>
        <v>0</v>
      </c>
    </row>
    <row r="36" ht="18.4" customHeight="1" spans="1:9">
      <c r="A36" s="20" t="s">
        <v>1931</v>
      </c>
      <c r="B36" s="14">
        <f>表九!D119</f>
        <v>0</v>
      </c>
      <c r="C36" s="16"/>
      <c r="D36" s="16"/>
      <c r="E36" s="16"/>
      <c r="F36" s="16"/>
      <c r="G36" s="16"/>
      <c r="H36" s="16"/>
      <c r="I36" s="14">
        <f t="shared" si="3"/>
        <v>0</v>
      </c>
    </row>
    <row r="37" ht="18.4" customHeight="1" spans="1:9">
      <c r="A37" s="19" t="s">
        <v>1932</v>
      </c>
      <c r="B37" s="14">
        <f>表九!D124</f>
        <v>0</v>
      </c>
      <c r="C37" s="16"/>
      <c r="D37" s="16"/>
      <c r="E37" s="16"/>
      <c r="F37" s="16"/>
      <c r="G37" s="16"/>
      <c r="H37" s="16"/>
      <c r="I37" s="14">
        <f t="shared" si="3"/>
        <v>0</v>
      </c>
    </row>
    <row r="38" ht="18.4" customHeight="1" spans="1:9">
      <c r="A38" s="19" t="s">
        <v>1933</v>
      </c>
      <c r="B38" s="14">
        <f>表九!D133</f>
        <v>0</v>
      </c>
      <c r="C38" s="16"/>
      <c r="D38" s="16"/>
      <c r="E38" s="16"/>
      <c r="F38" s="16"/>
      <c r="G38" s="16"/>
      <c r="H38" s="16"/>
      <c r="I38" s="14">
        <f t="shared" si="3"/>
        <v>0</v>
      </c>
    </row>
    <row r="39" ht="18.4" customHeight="1" spans="1:9">
      <c r="A39" s="19" t="s">
        <v>1934</v>
      </c>
      <c r="B39" s="14">
        <f>表九!D140</f>
        <v>0</v>
      </c>
      <c r="C39" s="16"/>
      <c r="D39" s="16"/>
      <c r="E39" s="16"/>
      <c r="F39" s="16"/>
      <c r="G39" s="16"/>
      <c r="H39" s="16"/>
      <c r="I39" s="14">
        <f t="shared" si="3"/>
        <v>0</v>
      </c>
    </row>
    <row r="40" ht="18.4" customHeight="1" spans="1:9">
      <c r="A40" s="20" t="s">
        <v>1935</v>
      </c>
      <c r="B40" s="14">
        <f>表九!D149</f>
        <v>0</v>
      </c>
      <c r="C40" s="16"/>
      <c r="D40" s="16"/>
      <c r="E40" s="16"/>
      <c r="F40" s="16"/>
      <c r="G40" s="16"/>
      <c r="H40" s="16"/>
      <c r="I40" s="14">
        <f t="shared" si="3"/>
        <v>0</v>
      </c>
    </row>
    <row r="41" ht="18.4" customHeight="1" spans="1:9">
      <c r="A41" s="20" t="s">
        <v>1936</v>
      </c>
      <c r="B41" s="14">
        <f>表九!D152</f>
        <v>0</v>
      </c>
      <c r="C41" s="16"/>
      <c r="D41" s="16"/>
      <c r="E41" s="16"/>
      <c r="F41" s="16"/>
      <c r="G41" s="16"/>
      <c r="H41" s="16"/>
      <c r="I41" s="14">
        <f t="shared" si="3"/>
        <v>0</v>
      </c>
    </row>
    <row r="42" ht="18.4" customHeight="1" spans="1:9">
      <c r="A42" s="20" t="s">
        <v>1937</v>
      </c>
      <c r="B42" s="14">
        <f>表九!D155</f>
        <v>0</v>
      </c>
      <c r="C42" s="16"/>
      <c r="D42" s="16"/>
      <c r="E42" s="16"/>
      <c r="F42" s="16"/>
      <c r="G42" s="16"/>
      <c r="H42" s="16"/>
      <c r="I42" s="14">
        <f t="shared" si="3"/>
        <v>0</v>
      </c>
    </row>
    <row r="43" ht="18.4" customHeight="1" spans="1:9">
      <c r="A43" s="20" t="s">
        <v>1938</v>
      </c>
      <c r="B43" s="14">
        <f>表九!D156</f>
        <v>0</v>
      </c>
      <c r="C43" s="16"/>
      <c r="D43" s="16"/>
      <c r="E43" s="16"/>
      <c r="F43" s="16"/>
      <c r="G43" s="16"/>
      <c r="H43" s="16"/>
      <c r="I43" s="14">
        <f t="shared" si="3"/>
        <v>0</v>
      </c>
    </row>
    <row r="44" ht="18.4" customHeight="1" spans="1:9">
      <c r="A44" s="22" t="s">
        <v>1939</v>
      </c>
      <c r="B44" s="14">
        <f>表九!D160</f>
        <v>0</v>
      </c>
      <c r="C44" s="14">
        <f>SUM(C45)</f>
        <v>0</v>
      </c>
      <c r="D44" s="14">
        <f t="shared" ref="D44:H44" si="8">SUM(D45)</f>
        <v>0</v>
      </c>
      <c r="E44" s="14">
        <f t="shared" si="8"/>
        <v>0</v>
      </c>
      <c r="F44" s="14">
        <f t="shared" si="8"/>
        <v>0</v>
      </c>
      <c r="G44" s="14">
        <f t="shared" si="8"/>
        <v>0</v>
      </c>
      <c r="H44" s="14">
        <f t="shared" si="8"/>
        <v>0</v>
      </c>
      <c r="I44" s="14">
        <f t="shared" si="3"/>
        <v>0</v>
      </c>
    </row>
    <row r="45" ht="18.4" customHeight="1" spans="1:9">
      <c r="A45" s="19" t="s">
        <v>1940</v>
      </c>
      <c r="B45" s="14">
        <f>表九!D161</f>
        <v>0</v>
      </c>
      <c r="C45" s="16"/>
      <c r="D45" s="16"/>
      <c r="E45" s="16"/>
      <c r="F45" s="16"/>
      <c r="G45" s="16"/>
      <c r="H45" s="16"/>
      <c r="I45" s="14">
        <f t="shared" si="3"/>
        <v>0</v>
      </c>
    </row>
    <row r="46" ht="18.4" customHeight="1" spans="1:9">
      <c r="A46" s="22" t="s">
        <v>1941</v>
      </c>
      <c r="B46" s="14">
        <f>表九!D164</f>
        <v>610</v>
      </c>
      <c r="C46" s="14">
        <f>SUM(C47:C49)</f>
        <v>610</v>
      </c>
      <c r="D46" s="14">
        <f t="shared" ref="D46:H46" si="9">SUM(D47:D49)</f>
        <v>0</v>
      </c>
      <c r="E46" s="14">
        <f t="shared" si="9"/>
        <v>0</v>
      </c>
      <c r="F46" s="14">
        <f t="shared" si="9"/>
        <v>0</v>
      </c>
      <c r="G46" s="14">
        <f t="shared" si="9"/>
        <v>0</v>
      </c>
      <c r="H46" s="14">
        <f t="shared" si="9"/>
        <v>0</v>
      </c>
      <c r="I46" s="14">
        <f t="shared" si="3"/>
        <v>0</v>
      </c>
    </row>
    <row r="47" ht="18.4" customHeight="1" spans="1:9">
      <c r="A47" s="19" t="s">
        <v>1942</v>
      </c>
      <c r="B47" s="14">
        <f>表九!D165</f>
        <v>610</v>
      </c>
      <c r="C47" s="16">
        <v>610</v>
      </c>
      <c r="D47" s="16"/>
      <c r="E47" s="16"/>
      <c r="F47" s="16"/>
      <c r="G47" s="16"/>
      <c r="H47" s="16"/>
      <c r="I47" s="14">
        <f t="shared" si="3"/>
        <v>0</v>
      </c>
    </row>
    <row r="48" ht="18.4" customHeight="1" spans="1:9">
      <c r="A48" s="19" t="s">
        <v>1943</v>
      </c>
      <c r="B48" s="14">
        <f>表九!D166</f>
        <v>0</v>
      </c>
      <c r="C48" s="16"/>
      <c r="D48" s="16"/>
      <c r="E48" s="16"/>
      <c r="F48" s="16"/>
      <c r="G48" s="16"/>
      <c r="H48" s="16"/>
      <c r="I48" s="14">
        <f t="shared" si="3"/>
        <v>0</v>
      </c>
    </row>
    <row r="49" ht="18.4" customHeight="1" spans="1:9">
      <c r="A49" s="20" t="s">
        <v>1944</v>
      </c>
      <c r="B49" s="14">
        <f>表九!D175</f>
        <v>0</v>
      </c>
      <c r="C49" s="16"/>
      <c r="D49" s="16"/>
      <c r="E49" s="16"/>
      <c r="F49" s="16"/>
      <c r="G49" s="16"/>
      <c r="H49" s="16"/>
      <c r="I49" s="14">
        <f t="shared" si="3"/>
        <v>0</v>
      </c>
    </row>
    <row r="50" ht="18.4" customHeight="1" spans="1:9">
      <c r="A50" s="22" t="s">
        <v>1945</v>
      </c>
      <c r="B50" s="14">
        <f>表九!D186</f>
        <v>0</v>
      </c>
      <c r="C50" s="16"/>
      <c r="D50" s="16"/>
      <c r="E50" s="16"/>
      <c r="F50" s="16"/>
      <c r="G50" s="16"/>
      <c r="H50" s="16"/>
      <c r="I50" s="14">
        <f t="shared" si="3"/>
        <v>0</v>
      </c>
    </row>
    <row r="51" ht="18.4" customHeight="1" spans="1:9">
      <c r="A51" s="22" t="s">
        <v>1946</v>
      </c>
      <c r="B51" s="14">
        <f>表九!D193</f>
        <v>0</v>
      </c>
      <c r="C51" s="16"/>
      <c r="D51" s="16"/>
      <c r="E51" s="16"/>
      <c r="F51" s="16"/>
      <c r="G51" s="16"/>
      <c r="H51" s="16"/>
      <c r="I51" s="14">
        <f t="shared" si="3"/>
        <v>0</v>
      </c>
    </row>
    <row r="52" ht="18.4" customHeight="1" spans="1:9">
      <c r="A52" s="23"/>
      <c r="B52" s="16"/>
      <c r="C52" s="16"/>
      <c r="D52" s="16"/>
      <c r="E52" s="16"/>
      <c r="F52" s="16"/>
      <c r="G52" s="16"/>
      <c r="H52" s="16"/>
      <c r="I52" s="14"/>
    </row>
    <row r="53" ht="18.4" customHeight="1" spans="1:9">
      <c r="A53" s="23"/>
      <c r="B53" s="16"/>
      <c r="C53" s="16"/>
      <c r="D53" s="16"/>
      <c r="E53" s="16"/>
      <c r="F53" s="16"/>
      <c r="G53" s="16"/>
      <c r="H53" s="16"/>
      <c r="I53" s="14"/>
    </row>
    <row r="54" ht="20.1" customHeight="1" spans="1:9">
      <c r="A54" s="23"/>
      <c r="B54" s="16"/>
      <c r="C54" s="16"/>
      <c r="D54" s="16"/>
      <c r="E54" s="16"/>
      <c r="F54" s="16"/>
      <c r="G54" s="16"/>
      <c r="H54" s="16"/>
      <c r="I54" s="14"/>
    </row>
    <row r="55" ht="20.1" customHeight="1" spans="1:9">
      <c r="A55" s="23"/>
      <c r="B55" s="16"/>
      <c r="C55" s="16"/>
      <c r="D55" s="16"/>
      <c r="E55" s="16"/>
      <c r="F55" s="16"/>
      <c r="G55" s="16"/>
      <c r="H55" s="16"/>
      <c r="I55" s="14"/>
    </row>
    <row r="56" ht="20.1" customHeight="1" spans="1:9">
      <c r="A56" s="24" t="s">
        <v>1684</v>
      </c>
      <c r="B56" s="14">
        <f>表九!D207</f>
        <v>47478</v>
      </c>
      <c r="C56" s="14">
        <f>C6+C10+C14+C17+C27+C33+C44+C46+C50+C51</f>
        <v>47478</v>
      </c>
      <c r="D56" s="14">
        <f t="shared" ref="D56:H56" si="10">D6+D10+D14+D17+D27+D33+D44+D46+D50+D51</f>
        <v>0</v>
      </c>
      <c r="E56" s="14">
        <f t="shared" si="10"/>
        <v>0</v>
      </c>
      <c r="F56" s="14">
        <f t="shared" si="10"/>
        <v>0</v>
      </c>
      <c r="G56" s="14">
        <f t="shared" si="10"/>
        <v>0</v>
      </c>
      <c r="H56" s="14">
        <f t="shared" si="10"/>
        <v>0</v>
      </c>
      <c r="I56" s="14">
        <f>IF(B56=SUM(C56:H56),0,"散总不符")</f>
        <v>0</v>
      </c>
    </row>
    <row r="57" ht="20.1" customHeight="1" spans="9:9">
      <c r="I57" s="26">
        <f>COUNTIF($I$6:$I$56,"散总不符")</f>
        <v>0</v>
      </c>
    </row>
    <row r="58" ht="20.1" customHeight="1"/>
    <row r="59" ht="20.1" customHeight="1"/>
    <row r="60" ht="20.1" customHeight="1"/>
    <row r="61" ht="20.1" customHeight="1"/>
    <row r="62" ht="20.1" customHeight="1"/>
    <row r="63" ht="20.1" customHeight="1"/>
  </sheetData>
  <autoFilter ref="A5:H51">
    <extLst/>
  </autoFilter>
  <mergeCells count="10">
    <mergeCell ref="A2:H2"/>
    <mergeCell ref="A4:A5"/>
    <mergeCell ref="B4:B5"/>
    <mergeCell ref="C4:C5"/>
    <mergeCell ref="D4:D5"/>
    <mergeCell ref="E4:E5"/>
    <mergeCell ref="F4:F5"/>
    <mergeCell ref="G4:G5"/>
    <mergeCell ref="H4:H5"/>
    <mergeCell ref="I4:I5"/>
  </mergeCells>
  <printOptions horizontalCentered="1"/>
  <pageMargins left="0.46875" right="0.46875" top="0.588888888888889" bottom="0.46875" header="0.309027777777778" footer="0.309027777777778"/>
  <pageSetup paperSize="9" scale="8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
  <sheetViews>
    <sheetView showGridLines="0" showZeros="0" workbookViewId="0">
      <selection activeCell="A2" sqref="A2"/>
    </sheetView>
  </sheetViews>
  <sheetFormatPr defaultColWidth="9" defaultRowHeight="15.75"/>
  <cols>
    <col min="1" max="1" width="117.375" style="268" customWidth="1"/>
    <col min="2" max="16384" width="9" style="268"/>
  </cols>
  <sheetData>
    <row r="1" ht="48.75" customHeight="1" spans="1:1">
      <c r="A1" s="269" t="s">
        <v>8</v>
      </c>
    </row>
    <row r="2" s="266" customFormat="1" ht="27.95" customHeight="1" spans="1:1">
      <c r="A2" s="270" t="s">
        <v>9</v>
      </c>
    </row>
    <row r="3" s="266" customFormat="1" ht="27.95" customHeight="1" spans="1:1">
      <c r="A3" s="270" t="s">
        <v>10</v>
      </c>
    </row>
    <row r="4" s="266" customFormat="1" ht="27.95" customHeight="1" spans="1:1">
      <c r="A4" s="270" t="s">
        <v>11</v>
      </c>
    </row>
    <row r="5" s="266" customFormat="1" ht="27.95" customHeight="1" spans="1:1">
      <c r="A5" s="270" t="s">
        <v>12</v>
      </c>
    </row>
    <row r="6" s="266" customFormat="1" ht="27.95" customHeight="1" spans="1:1">
      <c r="A6" s="270" t="s">
        <v>13</v>
      </c>
    </row>
    <row r="7" s="266" customFormat="1" ht="27.95" customHeight="1" spans="1:1">
      <c r="A7" s="270" t="s">
        <v>14</v>
      </c>
    </row>
    <row r="8" s="266" customFormat="1" ht="27.95" customHeight="1" spans="1:1">
      <c r="A8" s="270" t="s">
        <v>15</v>
      </c>
    </row>
    <row r="9" s="266" customFormat="1" ht="27.95" customHeight="1" spans="1:1">
      <c r="A9" s="270" t="s">
        <v>16</v>
      </c>
    </row>
    <row r="10" s="266" customFormat="1" ht="27.95" customHeight="1" spans="1:1">
      <c r="A10" s="270" t="s">
        <v>17</v>
      </c>
    </row>
    <row r="11" s="266" customFormat="1" ht="27.95" customHeight="1" spans="1:1">
      <c r="A11" s="270" t="s">
        <v>18</v>
      </c>
    </row>
    <row r="12" s="266" customFormat="1" ht="27.95" customHeight="1" spans="1:1">
      <c r="A12" s="270" t="s">
        <v>19</v>
      </c>
    </row>
    <row r="13" s="266" customFormat="1" ht="27.95" customHeight="1" spans="1:1">
      <c r="A13" s="270" t="s">
        <v>20</v>
      </c>
    </row>
    <row r="14" s="266" customFormat="1" ht="27.95" customHeight="1" spans="1:1">
      <c r="A14" s="270" t="s">
        <v>21</v>
      </c>
    </row>
    <row r="15" s="267" customFormat="1" ht="27.95" customHeight="1" spans="1:1">
      <c r="A15" s="270" t="s">
        <v>22</v>
      </c>
    </row>
    <row r="16" ht="27.95" customHeight="1" spans="1:1">
      <c r="A16" s="270" t="s">
        <v>23</v>
      </c>
    </row>
  </sheetData>
  <printOptions horizontalCentered="1"/>
  <pageMargins left="0.75" right="0.75" top="0.438888888888889" bottom="0.659027777777778" header="0.21875" footer="0.509027777777778"/>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workbookViewId="0">
      <selection activeCell="C6" sqref="C6"/>
    </sheetView>
  </sheetViews>
  <sheetFormatPr defaultColWidth="9" defaultRowHeight="24.95" customHeight="1" outlineLevelRow="5" outlineLevelCol="2"/>
  <cols>
    <col min="1" max="1" width="9" style="261"/>
    <col min="2" max="2" width="25.25" style="261" customWidth="1"/>
    <col min="3" max="3" width="45.5" style="261" customWidth="1"/>
    <col min="4" max="4" width="25.5" style="261" customWidth="1"/>
    <col min="5" max="16384" width="9" style="261"/>
  </cols>
  <sheetData>
    <row r="1" ht="39" customHeight="1" spans="1:3">
      <c r="A1" s="262" t="s">
        <v>24</v>
      </c>
      <c r="B1" s="262"/>
      <c r="C1" s="262"/>
    </row>
    <row r="2" ht="65.25" customHeight="1" spans="1:3">
      <c r="A2" s="263" t="s">
        <v>25</v>
      </c>
      <c r="B2" s="263"/>
      <c r="C2" s="263"/>
    </row>
    <row r="3" customHeight="1" spans="1:3">
      <c r="A3" s="264" t="s">
        <v>26</v>
      </c>
      <c r="B3" s="264" t="s">
        <v>27</v>
      </c>
      <c r="C3" s="264" t="s">
        <v>28</v>
      </c>
    </row>
    <row r="4" customHeight="1" spans="1:3">
      <c r="A4" s="265">
        <v>1</v>
      </c>
      <c r="B4" s="265" t="s">
        <v>29</v>
      </c>
      <c r="C4" s="265" t="str">
        <f>IF(表四!I225=0,"勾稽关系无误","勾稽关系有误")</f>
        <v>勾稽关系无误</v>
      </c>
    </row>
    <row r="5" customHeight="1" spans="1:3">
      <c r="A5" s="265">
        <v>2</v>
      </c>
      <c r="B5" s="265" t="s">
        <v>30</v>
      </c>
      <c r="C5" s="265" t="str">
        <f>IF(表五!R32=0,"勾稽关系无误","勾稽关系有误")</f>
        <v>勾稽关系无误</v>
      </c>
    </row>
    <row r="6" customHeight="1" spans="1:3">
      <c r="A6" s="265">
        <v>3</v>
      </c>
      <c r="B6" s="265" t="s">
        <v>31</v>
      </c>
      <c r="C6" s="265" t="str">
        <f>IF(表十一!I57=0,"勾稽关系无误","勾稽关系有误")</f>
        <v>勾稽关系无误</v>
      </c>
    </row>
  </sheetData>
  <mergeCells count="2">
    <mergeCell ref="A1:C1"/>
    <mergeCell ref="A2:C2"/>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Zeros="0" tabSelected="1" zoomScale="93" zoomScaleNormal="93" workbookViewId="0">
      <pane ySplit="4" topLeftCell="A5" activePane="bottomLeft" state="frozen"/>
      <selection/>
      <selection pane="bottomLeft" activeCell="C24" sqref="C24"/>
    </sheetView>
  </sheetViews>
  <sheetFormatPr defaultColWidth="9" defaultRowHeight="15" outlineLevelCol="3"/>
  <cols>
    <col min="1" max="1" width="39.25" style="251" customWidth="1"/>
    <col min="2" max="4" width="30.625" style="251" customWidth="1"/>
    <col min="5" max="16384" width="9" style="251"/>
  </cols>
  <sheetData>
    <row r="1" ht="27.75" customHeight="1" spans="1:1">
      <c r="A1" s="252" t="s">
        <v>32</v>
      </c>
    </row>
    <row r="2" ht="27.75" customHeight="1" spans="1:4">
      <c r="A2" s="253" t="s">
        <v>33</v>
      </c>
      <c r="B2" s="253"/>
      <c r="C2" s="253"/>
      <c r="D2" s="253"/>
    </row>
    <row r="3" ht="27.75" customHeight="1" spans="4:4">
      <c r="D3" s="254" t="s">
        <v>34</v>
      </c>
    </row>
    <row r="4" s="183" customFormat="1" ht="31.5" customHeight="1" spans="1:4">
      <c r="A4" s="255" t="s">
        <v>35</v>
      </c>
      <c r="B4" s="256" t="s">
        <v>36</v>
      </c>
      <c r="C4" s="255" t="s">
        <v>37</v>
      </c>
      <c r="D4" s="255" t="s">
        <v>38</v>
      </c>
    </row>
    <row r="5" ht="20.1" customHeight="1" spans="1:4">
      <c r="A5" s="257" t="s">
        <v>39</v>
      </c>
      <c r="B5" s="171">
        <f>SUM(B6:B21)</f>
        <v>51875</v>
      </c>
      <c r="C5" s="171">
        <f>SUM(C6:C21)</f>
        <v>54900</v>
      </c>
      <c r="D5" s="171">
        <f>C5/B5</f>
        <v>1.05831325301205</v>
      </c>
    </row>
    <row r="6" ht="20.1" customHeight="1" spans="1:4">
      <c r="A6" s="257" t="s">
        <v>40</v>
      </c>
      <c r="B6" s="188">
        <v>12844</v>
      </c>
      <c r="C6" s="188">
        <v>15600</v>
      </c>
      <c r="D6" s="171">
        <f t="shared" ref="D6:D33" si="0">C6/B6</f>
        <v>1.21457489878543</v>
      </c>
    </row>
    <row r="7" ht="20.1" customHeight="1" spans="1:4">
      <c r="A7" s="257" t="s">
        <v>41</v>
      </c>
      <c r="B7" s="188">
        <v>3230</v>
      </c>
      <c r="C7" s="188">
        <v>3500</v>
      </c>
      <c r="D7" s="171">
        <f t="shared" si="0"/>
        <v>1.08359133126935</v>
      </c>
    </row>
    <row r="8" ht="20.1" customHeight="1" spans="1:4">
      <c r="A8" s="257" t="s">
        <v>42</v>
      </c>
      <c r="B8" s="188"/>
      <c r="C8" s="188"/>
      <c r="D8" s="171" t="e">
        <f t="shared" si="0"/>
        <v>#DIV/0!</v>
      </c>
    </row>
    <row r="9" ht="20.1" customHeight="1" spans="1:4">
      <c r="A9" s="257" t="s">
        <v>43</v>
      </c>
      <c r="B9" s="188">
        <v>1011</v>
      </c>
      <c r="C9" s="188">
        <v>1100</v>
      </c>
      <c r="D9" s="171">
        <f t="shared" si="0"/>
        <v>1.08803165182987</v>
      </c>
    </row>
    <row r="10" ht="20.1" customHeight="1" spans="1:4">
      <c r="A10" s="257" t="s">
        <v>44</v>
      </c>
      <c r="B10" s="188">
        <v>408</v>
      </c>
      <c r="C10" s="188">
        <v>500</v>
      </c>
      <c r="D10" s="171">
        <f t="shared" si="0"/>
        <v>1.22549019607843</v>
      </c>
    </row>
    <row r="11" ht="20.1" customHeight="1" spans="1:4">
      <c r="A11" s="257" t="s">
        <v>45</v>
      </c>
      <c r="B11" s="188">
        <v>1573</v>
      </c>
      <c r="C11" s="188">
        <v>2200</v>
      </c>
      <c r="D11" s="171">
        <f t="shared" si="0"/>
        <v>1.3986013986014</v>
      </c>
    </row>
    <row r="12" ht="20.1" customHeight="1" spans="1:4">
      <c r="A12" s="257" t="s">
        <v>46</v>
      </c>
      <c r="B12" s="188">
        <v>777</v>
      </c>
      <c r="C12" s="188">
        <v>930</v>
      </c>
      <c r="D12" s="171">
        <f t="shared" si="0"/>
        <v>1.1969111969112</v>
      </c>
    </row>
    <row r="13" ht="20.1" customHeight="1" spans="1:4">
      <c r="A13" s="257" t="s">
        <v>47</v>
      </c>
      <c r="B13" s="188">
        <v>381</v>
      </c>
      <c r="C13" s="188">
        <v>460</v>
      </c>
      <c r="D13" s="171">
        <f t="shared" si="0"/>
        <v>1.20734908136483</v>
      </c>
    </row>
    <row r="14" ht="20.1" customHeight="1" spans="1:4">
      <c r="A14" s="257" t="s">
        <v>48</v>
      </c>
      <c r="B14" s="188">
        <v>890</v>
      </c>
      <c r="C14" s="188">
        <v>1000</v>
      </c>
      <c r="D14" s="171">
        <f t="shared" si="0"/>
        <v>1.12359550561798</v>
      </c>
    </row>
    <row r="15" ht="20.1" customHeight="1" spans="1:4">
      <c r="A15" s="257" t="s">
        <v>49</v>
      </c>
      <c r="B15" s="188">
        <v>12873</v>
      </c>
      <c r="C15" s="188">
        <v>11060</v>
      </c>
      <c r="D15" s="171">
        <f t="shared" si="0"/>
        <v>0.859162588363241</v>
      </c>
    </row>
    <row r="16" ht="20.1" customHeight="1" spans="1:4">
      <c r="A16" s="257" t="s">
        <v>50</v>
      </c>
      <c r="B16" s="188">
        <v>704</v>
      </c>
      <c r="C16" s="188">
        <v>800</v>
      </c>
      <c r="D16" s="171">
        <f t="shared" si="0"/>
        <v>1.13636363636364</v>
      </c>
    </row>
    <row r="17" ht="20.1" customHeight="1" spans="1:4">
      <c r="A17" s="257" t="s">
        <v>51</v>
      </c>
      <c r="B17" s="188">
        <v>9094</v>
      </c>
      <c r="C17" s="188">
        <v>9000</v>
      </c>
      <c r="D17" s="171">
        <f t="shared" si="0"/>
        <v>0.989663514405102</v>
      </c>
    </row>
    <row r="18" ht="20.1" customHeight="1" spans="1:4">
      <c r="A18" s="257" t="s">
        <v>52</v>
      </c>
      <c r="B18" s="188">
        <v>7526</v>
      </c>
      <c r="C18" s="188">
        <v>8000</v>
      </c>
      <c r="D18" s="171">
        <f t="shared" si="0"/>
        <v>1.0629816635663</v>
      </c>
    </row>
    <row r="19" ht="20.1" customHeight="1" spans="1:4">
      <c r="A19" s="257" t="s">
        <v>53</v>
      </c>
      <c r="B19" s="188">
        <v>504</v>
      </c>
      <c r="C19" s="188">
        <v>600</v>
      </c>
      <c r="D19" s="171">
        <f t="shared" si="0"/>
        <v>1.19047619047619</v>
      </c>
    </row>
    <row r="20" ht="20.1" customHeight="1" spans="1:4">
      <c r="A20" s="257" t="s">
        <v>54</v>
      </c>
      <c r="B20" s="188">
        <v>60</v>
      </c>
      <c r="C20" s="188">
        <v>150</v>
      </c>
      <c r="D20" s="171">
        <f t="shared" si="0"/>
        <v>2.5</v>
      </c>
    </row>
    <row r="21" ht="20.1" customHeight="1" spans="1:4">
      <c r="A21" s="257" t="s">
        <v>55</v>
      </c>
      <c r="B21" s="188"/>
      <c r="C21" s="188"/>
      <c r="D21" s="171" t="e">
        <f t="shared" si="0"/>
        <v>#DIV/0!</v>
      </c>
    </row>
    <row r="22" ht="21" customHeight="1" spans="1:4">
      <c r="A22" s="257" t="s">
        <v>56</v>
      </c>
      <c r="B22" s="171">
        <f>SUM(B23:B30)</f>
        <v>30812</v>
      </c>
      <c r="C22" s="171">
        <f>SUM(C23:C30)</f>
        <v>32000</v>
      </c>
      <c r="D22" s="171">
        <f t="shared" si="0"/>
        <v>1.03855640659483</v>
      </c>
    </row>
    <row r="23" ht="20.1" customHeight="1" spans="1:4">
      <c r="A23" s="257" t="s">
        <v>57</v>
      </c>
      <c r="B23" s="188">
        <v>2632</v>
      </c>
      <c r="C23" s="188">
        <v>3040</v>
      </c>
      <c r="D23" s="171">
        <f t="shared" si="0"/>
        <v>1.15501519756839</v>
      </c>
    </row>
    <row r="24" ht="20.1" customHeight="1" spans="1:4">
      <c r="A24" s="257" t="s">
        <v>58</v>
      </c>
      <c r="B24" s="188">
        <v>15130</v>
      </c>
      <c r="C24" s="188">
        <v>11960</v>
      </c>
      <c r="D24" s="171">
        <f t="shared" si="0"/>
        <v>0.790482485128883</v>
      </c>
    </row>
    <row r="25" ht="20.1" customHeight="1" spans="1:4">
      <c r="A25" s="257" t="s">
        <v>59</v>
      </c>
      <c r="B25" s="188">
        <v>2732</v>
      </c>
      <c r="C25" s="188">
        <v>4000</v>
      </c>
      <c r="D25" s="171">
        <f t="shared" si="0"/>
        <v>1.46412884333821</v>
      </c>
    </row>
    <row r="26" ht="20.1" customHeight="1" spans="1:4">
      <c r="A26" s="257" t="s">
        <v>60</v>
      </c>
      <c r="B26" s="188"/>
      <c r="C26" s="188"/>
      <c r="D26" s="171" t="e">
        <f t="shared" si="0"/>
        <v>#DIV/0!</v>
      </c>
    </row>
    <row r="27" ht="20.1" customHeight="1" spans="1:4">
      <c r="A27" s="257" t="s">
        <v>61</v>
      </c>
      <c r="B27" s="188">
        <v>8030</v>
      </c>
      <c r="C27" s="188">
        <v>10800</v>
      </c>
      <c r="D27" s="171">
        <f t="shared" si="0"/>
        <v>1.34495641344956</v>
      </c>
    </row>
    <row r="28" ht="20.1" customHeight="1" spans="1:4">
      <c r="A28" s="257" t="s">
        <v>62</v>
      </c>
      <c r="B28" s="188">
        <v>656</v>
      </c>
      <c r="C28" s="188">
        <v>200</v>
      </c>
      <c r="D28" s="171">
        <f t="shared" si="0"/>
        <v>0.304878048780488</v>
      </c>
    </row>
    <row r="29" s="249" customFormat="1" ht="20.1" customHeight="1" spans="1:4">
      <c r="A29" s="257" t="s">
        <v>63</v>
      </c>
      <c r="B29" s="258"/>
      <c r="C29" s="258"/>
      <c r="D29" s="171" t="e">
        <f t="shared" si="0"/>
        <v>#DIV/0!</v>
      </c>
    </row>
    <row r="30" s="249" customFormat="1" ht="20.1" customHeight="1" spans="1:4">
      <c r="A30" s="257" t="s">
        <v>64</v>
      </c>
      <c r="B30" s="258">
        <v>1632</v>
      </c>
      <c r="C30" s="258">
        <v>2000</v>
      </c>
      <c r="D30" s="171">
        <f t="shared" si="0"/>
        <v>1.22549019607843</v>
      </c>
    </row>
    <row r="31" s="250" customFormat="1" ht="20.1" customHeight="1" spans="1:4">
      <c r="A31" s="188" t="s">
        <v>0</v>
      </c>
      <c r="B31" s="258"/>
      <c r="C31" s="258"/>
      <c r="D31" s="188"/>
    </row>
    <row r="32" s="183" customFormat="1" ht="20.1" customHeight="1" spans="1:4">
      <c r="A32" s="188" t="s">
        <v>0</v>
      </c>
      <c r="B32" s="188"/>
      <c r="C32" s="188"/>
      <c r="D32" s="188"/>
    </row>
    <row r="33" ht="20.1" customHeight="1" spans="1:4">
      <c r="A33" s="259" t="s">
        <v>65</v>
      </c>
      <c r="B33" s="171">
        <f>B5+B22</f>
        <v>82687</v>
      </c>
      <c r="C33" s="171">
        <f>C5+C22</f>
        <v>86900</v>
      </c>
      <c r="D33" s="171">
        <f t="shared" si="0"/>
        <v>1.05095117733138</v>
      </c>
    </row>
    <row r="34" ht="18.75" customHeight="1" spans="1:4">
      <c r="A34" s="260" t="s">
        <v>0</v>
      </c>
      <c r="B34" s="260"/>
      <c r="C34" s="260"/>
      <c r="D34" s="260"/>
    </row>
    <row r="35" ht="20.1" customHeight="1"/>
    <row r="36" ht="20.1" customHeight="1"/>
    <row r="37" ht="20.1" customHeight="1"/>
    <row r="38" ht="20.1" customHeight="1"/>
  </sheetData>
  <sheetProtection selectLockedCells="1"/>
  <autoFilter ref="A4:D34">
    <extLst/>
  </autoFilter>
  <mergeCells count="2">
    <mergeCell ref="A2:D2"/>
    <mergeCell ref="A34:D34"/>
  </mergeCells>
  <printOptions horizontalCentered="1"/>
  <pageMargins left="0.471527777777778" right="0.471527777777778" top="0.196527777777778" bottom="0.0777777777777778" header="0" footer="0"/>
  <pageSetup paperSize="9" scale="80" orientation="landscape"/>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314"/>
  <sheetViews>
    <sheetView workbookViewId="0">
      <pane xSplit="1" ySplit="4" topLeftCell="B1292" activePane="bottomRight" state="frozen"/>
      <selection/>
      <selection pane="topRight"/>
      <selection pane="bottomLeft"/>
      <selection pane="bottomRight" activeCell="A1" sqref="A$1:E$1048576"/>
    </sheetView>
  </sheetViews>
  <sheetFormatPr defaultColWidth="9" defaultRowHeight="15"/>
  <cols>
    <col min="1" max="1" width="44" style="220" customWidth="1"/>
    <col min="2" max="2" width="23.5" style="224" customWidth="1"/>
    <col min="3" max="3" width="17.625" style="224" customWidth="1"/>
    <col min="4" max="4" width="13.875" style="224" customWidth="1"/>
    <col min="5" max="5" width="15" style="220" customWidth="1"/>
    <col min="6" max="241" width="9" style="224"/>
    <col min="242" max="242" width="44" style="224" customWidth="1"/>
    <col min="243" max="248" width="9" style="224" hidden="1" customWidth="1"/>
    <col min="249" max="249" width="23.5" style="224" customWidth="1"/>
    <col min="250" max="250" width="13.5" style="224" customWidth="1"/>
    <col min="251" max="251" width="13.875" style="224" customWidth="1"/>
    <col min="252" max="252" width="15" style="224" customWidth="1"/>
    <col min="253" max="256" width="9" style="224" hidden="1" customWidth="1"/>
    <col min="257" max="497" width="9" style="224"/>
    <col min="498" max="498" width="44" style="224" customWidth="1"/>
    <col min="499" max="504" width="9" style="224" hidden="1" customWidth="1"/>
    <col min="505" max="505" width="23.5" style="224" customWidth="1"/>
    <col min="506" max="506" width="13.5" style="224" customWidth="1"/>
    <col min="507" max="507" width="13.875" style="224" customWidth="1"/>
    <col min="508" max="508" width="15" style="224" customWidth="1"/>
    <col min="509" max="512" width="9" style="224" hidden="1" customWidth="1"/>
    <col min="513" max="753" width="9" style="224"/>
    <col min="754" max="754" width="44" style="224" customWidth="1"/>
    <col min="755" max="760" width="9" style="224" hidden="1" customWidth="1"/>
    <col min="761" max="761" width="23.5" style="224" customWidth="1"/>
    <col min="762" max="762" width="13.5" style="224" customWidth="1"/>
    <col min="763" max="763" width="13.875" style="224" customWidth="1"/>
    <col min="764" max="764" width="15" style="224" customWidth="1"/>
    <col min="765" max="768" width="9" style="224" hidden="1" customWidth="1"/>
    <col min="769" max="1009" width="9" style="224"/>
    <col min="1010" max="1010" width="44" style="224" customWidth="1"/>
    <col min="1011" max="1016" width="9" style="224" hidden="1" customWidth="1"/>
    <col min="1017" max="1017" width="23.5" style="224" customWidth="1"/>
    <col min="1018" max="1018" width="13.5" style="224" customWidth="1"/>
    <col min="1019" max="1019" width="13.875" style="224" customWidth="1"/>
    <col min="1020" max="1020" width="15" style="224" customWidth="1"/>
    <col min="1021" max="1024" width="9" style="224" hidden="1" customWidth="1"/>
    <col min="1025" max="1265" width="9" style="224"/>
    <col min="1266" max="1266" width="44" style="224" customWidth="1"/>
    <col min="1267" max="1272" width="9" style="224" hidden="1" customWidth="1"/>
    <col min="1273" max="1273" width="23.5" style="224" customWidth="1"/>
    <col min="1274" max="1274" width="13.5" style="224" customWidth="1"/>
    <col min="1275" max="1275" width="13.875" style="224" customWidth="1"/>
    <col min="1276" max="1276" width="15" style="224" customWidth="1"/>
    <col min="1277" max="1280" width="9" style="224" hidden="1" customWidth="1"/>
    <col min="1281" max="1521" width="9" style="224"/>
    <col min="1522" max="1522" width="44" style="224" customWidth="1"/>
    <col min="1523" max="1528" width="9" style="224" hidden="1" customWidth="1"/>
    <col min="1529" max="1529" width="23.5" style="224" customWidth="1"/>
    <col min="1530" max="1530" width="13.5" style="224" customWidth="1"/>
    <col min="1531" max="1531" width="13.875" style="224" customWidth="1"/>
    <col min="1532" max="1532" width="15" style="224" customWidth="1"/>
    <col min="1533" max="1536" width="9" style="224" hidden="1" customWidth="1"/>
    <col min="1537" max="1777" width="9" style="224"/>
    <col min="1778" max="1778" width="44" style="224" customWidth="1"/>
    <col min="1779" max="1784" width="9" style="224" hidden="1" customWidth="1"/>
    <col min="1785" max="1785" width="23.5" style="224" customWidth="1"/>
    <col min="1786" max="1786" width="13.5" style="224" customWidth="1"/>
    <col min="1787" max="1787" width="13.875" style="224" customWidth="1"/>
    <col min="1788" max="1788" width="15" style="224" customWidth="1"/>
    <col min="1789" max="1792" width="9" style="224" hidden="1" customWidth="1"/>
    <col min="1793" max="2033" width="9" style="224"/>
    <col min="2034" max="2034" width="44" style="224" customWidth="1"/>
    <col min="2035" max="2040" width="9" style="224" hidden="1" customWidth="1"/>
    <col min="2041" max="2041" width="23.5" style="224" customWidth="1"/>
    <col min="2042" max="2042" width="13.5" style="224" customWidth="1"/>
    <col min="2043" max="2043" width="13.875" style="224" customWidth="1"/>
    <col min="2044" max="2044" width="15" style="224" customWidth="1"/>
    <col min="2045" max="2048" width="9" style="224" hidden="1" customWidth="1"/>
    <col min="2049" max="2289" width="9" style="224"/>
    <col min="2290" max="2290" width="44" style="224" customWidth="1"/>
    <col min="2291" max="2296" width="9" style="224" hidden="1" customWidth="1"/>
    <col min="2297" max="2297" width="23.5" style="224" customWidth="1"/>
    <col min="2298" max="2298" width="13.5" style="224" customWidth="1"/>
    <col min="2299" max="2299" width="13.875" style="224" customWidth="1"/>
    <col min="2300" max="2300" width="15" style="224" customWidth="1"/>
    <col min="2301" max="2304" width="9" style="224" hidden="1" customWidth="1"/>
    <col min="2305" max="2545" width="9" style="224"/>
    <col min="2546" max="2546" width="44" style="224" customWidth="1"/>
    <col min="2547" max="2552" width="9" style="224" hidden="1" customWidth="1"/>
    <col min="2553" max="2553" width="23.5" style="224" customWidth="1"/>
    <col min="2554" max="2554" width="13.5" style="224" customWidth="1"/>
    <col min="2555" max="2555" width="13.875" style="224" customWidth="1"/>
    <col min="2556" max="2556" width="15" style="224" customWidth="1"/>
    <col min="2557" max="2560" width="9" style="224" hidden="1" customWidth="1"/>
    <col min="2561" max="2801" width="9" style="224"/>
    <col min="2802" max="2802" width="44" style="224" customWidth="1"/>
    <col min="2803" max="2808" width="9" style="224" hidden="1" customWidth="1"/>
    <col min="2809" max="2809" width="23.5" style="224" customWidth="1"/>
    <col min="2810" max="2810" width="13.5" style="224" customWidth="1"/>
    <col min="2811" max="2811" width="13.875" style="224" customWidth="1"/>
    <col min="2812" max="2812" width="15" style="224" customWidth="1"/>
    <col min="2813" max="2816" width="9" style="224" hidden="1" customWidth="1"/>
    <col min="2817" max="3057" width="9" style="224"/>
    <col min="3058" max="3058" width="44" style="224" customWidth="1"/>
    <col min="3059" max="3064" width="9" style="224" hidden="1" customWidth="1"/>
    <col min="3065" max="3065" width="23.5" style="224" customWidth="1"/>
    <col min="3066" max="3066" width="13.5" style="224" customWidth="1"/>
    <col min="3067" max="3067" width="13.875" style="224" customWidth="1"/>
    <col min="3068" max="3068" width="15" style="224" customWidth="1"/>
    <col min="3069" max="3072" width="9" style="224" hidden="1" customWidth="1"/>
    <col min="3073" max="3313" width="9" style="224"/>
    <col min="3314" max="3314" width="44" style="224" customWidth="1"/>
    <col min="3315" max="3320" width="9" style="224" hidden="1" customWidth="1"/>
    <col min="3321" max="3321" width="23.5" style="224" customWidth="1"/>
    <col min="3322" max="3322" width="13.5" style="224" customWidth="1"/>
    <col min="3323" max="3323" width="13.875" style="224" customWidth="1"/>
    <col min="3324" max="3324" width="15" style="224" customWidth="1"/>
    <col min="3325" max="3328" width="9" style="224" hidden="1" customWidth="1"/>
    <col min="3329" max="3569" width="9" style="224"/>
    <col min="3570" max="3570" width="44" style="224" customWidth="1"/>
    <col min="3571" max="3576" width="9" style="224" hidden="1" customWidth="1"/>
    <col min="3577" max="3577" width="23.5" style="224" customWidth="1"/>
    <col min="3578" max="3578" width="13.5" style="224" customWidth="1"/>
    <col min="3579" max="3579" width="13.875" style="224" customWidth="1"/>
    <col min="3580" max="3580" width="15" style="224" customWidth="1"/>
    <col min="3581" max="3584" width="9" style="224" hidden="1" customWidth="1"/>
    <col min="3585" max="3825" width="9" style="224"/>
    <col min="3826" max="3826" width="44" style="224" customWidth="1"/>
    <col min="3827" max="3832" width="9" style="224" hidden="1" customWidth="1"/>
    <col min="3833" max="3833" width="23.5" style="224" customWidth="1"/>
    <col min="3834" max="3834" width="13.5" style="224" customWidth="1"/>
    <col min="3835" max="3835" width="13.875" style="224" customWidth="1"/>
    <col min="3836" max="3836" width="15" style="224" customWidth="1"/>
    <col min="3837" max="3840" width="9" style="224" hidden="1" customWidth="1"/>
    <col min="3841" max="4081" width="9" style="224"/>
    <col min="4082" max="4082" width="44" style="224" customWidth="1"/>
    <col min="4083" max="4088" width="9" style="224" hidden="1" customWidth="1"/>
    <col min="4089" max="4089" width="23.5" style="224" customWidth="1"/>
    <col min="4090" max="4090" width="13.5" style="224" customWidth="1"/>
    <col min="4091" max="4091" width="13.875" style="224" customWidth="1"/>
    <col min="4092" max="4092" width="15" style="224" customWidth="1"/>
    <col min="4093" max="4096" width="9" style="224" hidden="1" customWidth="1"/>
    <col min="4097" max="4337" width="9" style="224"/>
    <col min="4338" max="4338" width="44" style="224" customWidth="1"/>
    <col min="4339" max="4344" width="9" style="224" hidden="1" customWidth="1"/>
    <col min="4345" max="4345" width="23.5" style="224" customWidth="1"/>
    <col min="4346" max="4346" width="13.5" style="224" customWidth="1"/>
    <col min="4347" max="4347" width="13.875" style="224" customWidth="1"/>
    <col min="4348" max="4348" width="15" style="224" customWidth="1"/>
    <col min="4349" max="4352" width="9" style="224" hidden="1" customWidth="1"/>
    <col min="4353" max="4593" width="9" style="224"/>
    <col min="4594" max="4594" width="44" style="224" customWidth="1"/>
    <col min="4595" max="4600" width="9" style="224" hidden="1" customWidth="1"/>
    <col min="4601" max="4601" width="23.5" style="224" customWidth="1"/>
    <col min="4602" max="4602" width="13.5" style="224" customWidth="1"/>
    <col min="4603" max="4603" width="13.875" style="224" customWidth="1"/>
    <col min="4604" max="4604" width="15" style="224" customWidth="1"/>
    <col min="4605" max="4608" width="9" style="224" hidden="1" customWidth="1"/>
    <col min="4609" max="4849" width="9" style="224"/>
    <col min="4850" max="4850" width="44" style="224" customWidth="1"/>
    <col min="4851" max="4856" width="9" style="224" hidden="1" customWidth="1"/>
    <col min="4857" max="4857" width="23.5" style="224" customWidth="1"/>
    <col min="4858" max="4858" width="13.5" style="224" customWidth="1"/>
    <col min="4859" max="4859" width="13.875" style="224" customWidth="1"/>
    <col min="4860" max="4860" width="15" style="224" customWidth="1"/>
    <col min="4861" max="4864" width="9" style="224" hidden="1" customWidth="1"/>
    <col min="4865" max="5105" width="9" style="224"/>
    <col min="5106" max="5106" width="44" style="224" customWidth="1"/>
    <col min="5107" max="5112" width="9" style="224" hidden="1" customWidth="1"/>
    <col min="5113" max="5113" width="23.5" style="224" customWidth="1"/>
    <col min="5114" max="5114" width="13.5" style="224" customWidth="1"/>
    <col min="5115" max="5115" width="13.875" style="224" customWidth="1"/>
    <col min="5116" max="5116" width="15" style="224" customWidth="1"/>
    <col min="5117" max="5120" width="9" style="224" hidden="1" customWidth="1"/>
    <col min="5121" max="5361" width="9" style="224"/>
    <col min="5362" max="5362" width="44" style="224" customWidth="1"/>
    <col min="5363" max="5368" width="9" style="224" hidden="1" customWidth="1"/>
    <col min="5369" max="5369" width="23.5" style="224" customWidth="1"/>
    <col min="5370" max="5370" width="13.5" style="224" customWidth="1"/>
    <col min="5371" max="5371" width="13.875" style="224" customWidth="1"/>
    <col min="5372" max="5372" width="15" style="224" customWidth="1"/>
    <col min="5373" max="5376" width="9" style="224" hidden="1" customWidth="1"/>
    <col min="5377" max="5617" width="9" style="224"/>
    <col min="5618" max="5618" width="44" style="224" customWidth="1"/>
    <col min="5619" max="5624" width="9" style="224" hidden="1" customWidth="1"/>
    <col min="5625" max="5625" width="23.5" style="224" customWidth="1"/>
    <col min="5626" max="5626" width="13.5" style="224" customWidth="1"/>
    <col min="5627" max="5627" width="13.875" style="224" customWidth="1"/>
    <col min="5628" max="5628" width="15" style="224" customWidth="1"/>
    <col min="5629" max="5632" width="9" style="224" hidden="1" customWidth="1"/>
    <col min="5633" max="5873" width="9" style="224"/>
    <col min="5874" max="5874" width="44" style="224" customWidth="1"/>
    <col min="5875" max="5880" width="9" style="224" hidden="1" customWidth="1"/>
    <col min="5881" max="5881" width="23.5" style="224" customWidth="1"/>
    <col min="5882" max="5882" width="13.5" style="224" customWidth="1"/>
    <col min="5883" max="5883" width="13.875" style="224" customWidth="1"/>
    <col min="5884" max="5884" width="15" style="224" customWidth="1"/>
    <col min="5885" max="5888" width="9" style="224" hidden="1" customWidth="1"/>
    <col min="5889" max="6129" width="9" style="224"/>
    <col min="6130" max="6130" width="44" style="224" customWidth="1"/>
    <col min="6131" max="6136" width="9" style="224" hidden="1" customWidth="1"/>
    <col min="6137" max="6137" width="23.5" style="224" customWidth="1"/>
    <col min="6138" max="6138" width="13.5" style="224" customWidth="1"/>
    <col min="6139" max="6139" width="13.875" style="224" customWidth="1"/>
    <col min="6140" max="6140" width="15" style="224" customWidth="1"/>
    <col min="6141" max="6144" width="9" style="224" hidden="1" customWidth="1"/>
    <col min="6145" max="6385" width="9" style="224"/>
    <col min="6386" max="6386" width="44" style="224" customWidth="1"/>
    <col min="6387" max="6392" width="9" style="224" hidden="1" customWidth="1"/>
    <col min="6393" max="6393" width="23.5" style="224" customWidth="1"/>
    <col min="6394" max="6394" width="13.5" style="224" customWidth="1"/>
    <col min="6395" max="6395" width="13.875" style="224" customWidth="1"/>
    <col min="6396" max="6396" width="15" style="224" customWidth="1"/>
    <col min="6397" max="6400" width="9" style="224" hidden="1" customWidth="1"/>
    <col min="6401" max="6641" width="9" style="224"/>
    <col min="6642" max="6642" width="44" style="224" customWidth="1"/>
    <col min="6643" max="6648" width="9" style="224" hidden="1" customWidth="1"/>
    <col min="6649" max="6649" width="23.5" style="224" customWidth="1"/>
    <col min="6650" max="6650" width="13.5" style="224" customWidth="1"/>
    <col min="6651" max="6651" width="13.875" style="224" customWidth="1"/>
    <col min="6652" max="6652" width="15" style="224" customWidth="1"/>
    <col min="6653" max="6656" width="9" style="224" hidden="1" customWidth="1"/>
    <col min="6657" max="6897" width="9" style="224"/>
    <col min="6898" max="6898" width="44" style="224" customWidth="1"/>
    <col min="6899" max="6904" width="9" style="224" hidden="1" customWidth="1"/>
    <col min="6905" max="6905" width="23.5" style="224" customWidth="1"/>
    <col min="6906" max="6906" width="13.5" style="224" customWidth="1"/>
    <col min="6907" max="6907" width="13.875" style="224" customWidth="1"/>
    <col min="6908" max="6908" width="15" style="224" customWidth="1"/>
    <col min="6909" max="6912" width="9" style="224" hidden="1" customWidth="1"/>
    <col min="6913" max="7153" width="9" style="224"/>
    <col min="7154" max="7154" width="44" style="224" customWidth="1"/>
    <col min="7155" max="7160" width="9" style="224" hidden="1" customWidth="1"/>
    <col min="7161" max="7161" width="23.5" style="224" customWidth="1"/>
    <col min="7162" max="7162" width="13.5" style="224" customWidth="1"/>
    <col min="7163" max="7163" width="13.875" style="224" customWidth="1"/>
    <col min="7164" max="7164" width="15" style="224" customWidth="1"/>
    <col min="7165" max="7168" width="9" style="224" hidden="1" customWidth="1"/>
    <col min="7169" max="7409" width="9" style="224"/>
    <col min="7410" max="7410" width="44" style="224" customWidth="1"/>
    <col min="7411" max="7416" width="9" style="224" hidden="1" customWidth="1"/>
    <col min="7417" max="7417" width="23.5" style="224" customWidth="1"/>
    <col min="7418" max="7418" width="13.5" style="224" customWidth="1"/>
    <col min="7419" max="7419" width="13.875" style="224" customWidth="1"/>
    <col min="7420" max="7420" width="15" style="224" customWidth="1"/>
    <col min="7421" max="7424" width="9" style="224" hidden="1" customWidth="1"/>
    <col min="7425" max="7665" width="9" style="224"/>
    <col min="7666" max="7666" width="44" style="224" customWidth="1"/>
    <col min="7667" max="7672" width="9" style="224" hidden="1" customWidth="1"/>
    <col min="7673" max="7673" width="23.5" style="224" customWidth="1"/>
    <col min="7674" max="7674" width="13.5" style="224" customWidth="1"/>
    <col min="7675" max="7675" width="13.875" style="224" customWidth="1"/>
    <col min="7676" max="7676" width="15" style="224" customWidth="1"/>
    <col min="7677" max="7680" width="9" style="224" hidden="1" customWidth="1"/>
    <col min="7681" max="7921" width="9" style="224"/>
    <col min="7922" max="7922" width="44" style="224" customWidth="1"/>
    <col min="7923" max="7928" width="9" style="224" hidden="1" customWidth="1"/>
    <col min="7929" max="7929" width="23.5" style="224" customWidth="1"/>
    <col min="7930" max="7930" width="13.5" style="224" customWidth="1"/>
    <col min="7931" max="7931" width="13.875" style="224" customWidth="1"/>
    <col min="7932" max="7932" width="15" style="224" customWidth="1"/>
    <col min="7933" max="7936" width="9" style="224" hidden="1" customWidth="1"/>
    <col min="7937" max="8177" width="9" style="224"/>
    <col min="8178" max="8178" width="44" style="224" customWidth="1"/>
    <col min="8179" max="8184" width="9" style="224" hidden="1" customWidth="1"/>
    <col min="8185" max="8185" width="23.5" style="224" customWidth="1"/>
    <col min="8186" max="8186" width="13.5" style="224" customWidth="1"/>
    <col min="8187" max="8187" width="13.875" style="224" customWidth="1"/>
    <col min="8188" max="8188" width="15" style="224" customWidth="1"/>
    <col min="8189" max="8192" width="9" style="224" hidden="1" customWidth="1"/>
    <col min="8193" max="8433" width="9" style="224"/>
    <col min="8434" max="8434" width="44" style="224" customWidth="1"/>
    <col min="8435" max="8440" width="9" style="224" hidden="1" customWidth="1"/>
    <col min="8441" max="8441" width="23.5" style="224" customWidth="1"/>
    <col min="8442" max="8442" width="13.5" style="224" customWidth="1"/>
    <col min="8443" max="8443" width="13.875" style="224" customWidth="1"/>
    <col min="8444" max="8444" width="15" style="224" customWidth="1"/>
    <col min="8445" max="8448" width="9" style="224" hidden="1" customWidth="1"/>
    <col min="8449" max="8689" width="9" style="224"/>
    <col min="8690" max="8690" width="44" style="224" customWidth="1"/>
    <col min="8691" max="8696" width="9" style="224" hidden="1" customWidth="1"/>
    <col min="8697" max="8697" width="23.5" style="224" customWidth="1"/>
    <col min="8698" max="8698" width="13.5" style="224" customWidth="1"/>
    <col min="8699" max="8699" width="13.875" style="224" customWidth="1"/>
    <col min="8700" max="8700" width="15" style="224" customWidth="1"/>
    <col min="8701" max="8704" width="9" style="224" hidden="1" customWidth="1"/>
    <col min="8705" max="8945" width="9" style="224"/>
    <col min="8946" max="8946" width="44" style="224" customWidth="1"/>
    <col min="8947" max="8952" width="9" style="224" hidden="1" customWidth="1"/>
    <col min="8953" max="8953" width="23.5" style="224" customWidth="1"/>
    <col min="8954" max="8954" width="13.5" style="224" customWidth="1"/>
    <col min="8955" max="8955" width="13.875" style="224" customWidth="1"/>
    <col min="8956" max="8956" width="15" style="224" customWidth="1"/>
    <col min="8957" max="8960" width="9" style="224" hidden="1" customWidth="1"/>
    <col min="8961" max="9201" width="9" style="224"/>
    <col min="9202" max="9202" width="44" style="224" customWidth="1"/>
    <col min="9203" max="9208" width="9" style="224" hidden="1" customWidth="1"/>
    <col min="9209" max="9209" width="23.5" style="224" customWidth="1"/>
    <col min="9210" max="9210" width="13.5" style="224" customWidth="1"/>
    <col min="9211" max="9211" width="13.875" style="224" customWidth="1"/>
    <col min="9212" max="9212" width="15" style="224" customWidth="1"/>
    <col min="9213" max="9216" width="9" style="224" hidden="1" customWidth="1"/>
    <col min="9217" max="9457" width="9" style="224"/>
    <col min="9458" max="9458" width="44" style="224" customWidth="1"/>
    <col min="9459" max="9464" width="9" style="224" hidden="1" customWidth="1"/>
    <col min="9465" max="9465" width="23.5" style="224" customWidth="1"/>
    <col min="9466" max="9466" width="13.5" style="224" customWidth="1"/>
    <col min="9467" max="9467" width="13.875" style="224" customWidth="1"/>
    <col min="9468" max="9468" width="15" style="224" customWidth="1"/>
    <col min="9469" max="9472" width="9" style="224" hidden="1" customWidth="1"/>
    <col min="9473" max="9713" width="9" style="224"/>
    <col min="9714" max="9714" width="44" style="224" customWidth="1"/>
    <col min="9715" max="9720" width="9" style="224" hidden="1" customWidth="1"/>
    <col min="9721" max="9721" width="23.5" style="224" customWidth="1"/>
    <col min="9722" max="9722" width="13.5" style="224" customWidth="1"/>
    <col min="9723" max="9723" width="13.875" style="224" customWidth="1"/>
    <col min="9724" max="9724" width="15" style="224" customWidth="1"/>
    <col min="9725" max="9728" width="9" style="224" hidden="1" customWidth="1"/>
    <col min="9729" max="9969" width="9" style="224"/>
    <col min="9970" max="9970" width="44" style="224" customWidth="1"/>
    <col min="9971" max="9976" width="9" style="224" hidden="1" customWidth="1"/>
    <col min="9977" max="9977" width="23.5" style="224" customWidth="1"/>
    <col min="9978" max="9978" width="13.5" style="224" customWidth="1"/>
    <col min="9979" max="9979" width="13.875" style="224" customWidth="1"/>
    <col min="9980" max="9980" width="15" style="224" customWidth="1"/>
    <col min="9981" max="9984" width="9" style="224" hidden="1" customWidth="1"/>
    <col min="9985" max="10225" width="9" style="224"/>
    <col min="10226" max="10226" width="44" style="224" customWidth="1"/>
    <col min="10227" max="10232" width="9" style="224" hidden="1" customWidth="1"/>
    <col min="10233" max="10233" width="23.5" style="224" customWidth="1"/>
    <col min="10234" max="10234" width="13.5" style="224" customWidth="1"/>
    <col min="10235" max="10235" width="13.875" style="224" customWidth="1"/>
    <col min="10236" max="10236" width="15" style="224" customWidth="1"/>
    <col min="10237" max="10240" width="9" style="224" hidden="1" customWidth="1"/>
    <col min="10241" max="10481" width="9" style="224"/>
    <col min="10482" max="10482" width="44" style="224" customWidth="1"/>
    <col min="10483" max="10488" width="9" style="224" hidden="1" customWidth="1"/>
    <col min="10489" max="10489" width="23.5" style="224" customWidth="1"/>
    <col min="10490" max="10490" width="13.5" style="224" customWidth="1"/>
    <col min="10491" max="10491" width="13.875" style="224" customWidth="1"/>
    <col min="10492" max="10492" width="15" style="224" customWidth="1"/>
    <col min="10493" max="10496" width="9" style="224" hidden="1" customWidth="1"/>
    <col min="10497" max="10737" width="9" style="224"/>
    <col min="10738" max="10738" width="44" style="224" customWidth="1"/>
    <col min="10739" max="10744" width="9" style="224" hidden="1" customWidth="1"/>
    <col min="10745" max="10745" width="23.5" style="224" customWidth="1"/>
    <col min="10746" max="10746" width="13.5" style="224" customWidth="1"/>
    <col min="10747" max="10747" width="13.875" style="224" customWidth="1"/>
    <col min="10748" max="10748" width="15" style="224" customWidth="1"/>
    <col min="10749" max="10752" width="9" style="224" hidden="1" customWidth="1"/>
    <col min="10753" max="10993" width="9" style="224"/>
    <col min="10994" max="10994" width="44" style="224" customWidth="1"/>
    <col min="10995" max="11000" width="9" style="224" hidden="1" customWidth="1"/>
    <col min="11001" max="11001" width="23.5" style="224" customWidth="1"/>
    <col min="11002" max="11002" width="13.5" style="224" customWidth="1"/>
    <col min="11003" max="11003" width="13.875" style="224" customWidth="1"/>
    <col min="11004" max="11004" width="15" style="224" customWidth="1"/>
    <col min="11005" max="11008" width="9" style="224" hidden="1" customWidth="1"/>
    <col min="11009" max="11249" width="9" style="224"/>
    <col min="11250" max="11250" width="44" style="224" customWidth="1"/>
    <col min="11251" max="11256" width="9" style="224" hidden="1" customWidth="1"/>
    <col min="11257" max="11257" width="23.5" style="224" customWidth="1"/>
    <col min="11258" max="11258" width="13.5" style="224" customWidth="1"/>
    <col min="11259" max="11259" width="13.875" style="224" customWidth="1"/>
    <col min="11260" max="11260" width="15" style="224" customWidth="1"/>
    <col min="11261" max="11264" width="9" style="224" hidden="1" customWidth="1"/>
    <col min="11265" max="11505" width="9" style="224"/>
    <col min="11506" max="11506" width="44" style="224" customWidth="1"/>
    <col min="11507" max="11512" width="9" style="224" hidden="1" customWidth="1"/>
    <col min="11513" max="11513" width="23.5" style="224" customWidth="1"/>
    <col min="11514" max="11514" width="13.5" style="224" customWidth="1"/>
    <col min="11515" max="11515" width="13.875" style="224" customWidth="1"/>
    <col min="11516" max="11516" width="15" style="224" customWidth="1"/>
    <col min="11517" max="11520" width="9" style="224" hidden="1" customWidth="1"/>
    <col min="11521" max="11761" width="9" style="224"/>
    <col min="11762" max="11762" width="44" style="224" customWidth="1"/>
    <col min="11763" max="11768" width="9" style="224" hidden="1" customWidth="1"/>
    <col min="11769" max="11769" width="23.5" style="224" customWidth="1"/>
    <col min="11770" max="11770" width="13.5" style="224" customWidth="1"/>
    <col min="11771" max="11771" width="13.875" style="224" customWidth="1"/>
    <col min="11772" max="11772" width="15" style="224" customWidth="1"/>
    <col min="11773" max="11776" width="9" style="224" hidden="1" customWidth="1"/>
    <col min="11777" max="12017" width="9" style="224"/>
    <col min="12018" max="12018" width="44" style="224" customWidth="1"/>
    <col min="12019" max="12024" width="9" style="224" hidden="1" customWidth="1"/>
    <col min="12025" max="12025" width="23.5" style="224" customWidth="1"/>
    <col min="12026" max="12026" width="13.5" style="224" customWidth="1"/>
    <col min="12027" max="12027" width="13.875" style="224" customWidth="1"/>
    <col min="12028" max="12028" width="15" style="224" customWidth="1"/>
    <col min="12029" max="12032" width="9" style="224" hidden="1" customWidth="1"/>
    <col min="12033" max="12273" width="9" style="224"/>
    <col min="12274" max="12274" width="44" style="224" customWidth="1"/>
    <col min="12275" max="12280" width="9" style="224" hidden="1" customWidth="1"/>
    <col min="12281" max="12281" width="23.5" style="224" customWidth="1"/>
    <col min="12282" max="12282" width="13.5" style="224" customWidth="1"/>
    <col min="12283" max="12283" width="13.875" style="224" customWidth="1"/>
    <col min="12284" max="12284" width="15" style="224" customWidth="1"/>
    <col min="12285" max="12288" width="9" style="224" hidden="1" customWidth="1"/>
    <col min="12289" max="12529" width="9" style="224"/>
    <col min="12530" max="12530" width="44" style="224" customWidth="1"/>
    <col min="12531" max="12536" width="9" style="224" hidden="1" customWidth="1"/>
    <col min="12537" max="12537" width="23.5" style="224" customWidth="1"/>
    <col min="12538" max="12538" width="13.5" style="224" customWidth="1"/>
    <col min="12539" max="12539" width="13.875" style="224" customWidth="1"/>
    <col min="12540" max="12540" width="15" style="224" customWidth="1"/>
    <col min="12541" max="12544" width="9" style="224" hidden="1" customWidth="1"/>
    <col min="12545" max="12785" width="9" style="224"/>
    <col min="12786" max="12786" width="44" style="224" customWidth="1"/>
    <col min="12787" max="12792" width="9" style="224" hidden="1" customWidth="1"/>
    <col min="12793" max="12793" width="23.5" style="224" customWidth="1"/>
    <col min="12794" max="12794" width="13.5" style="224" customWidth="1"/>
    <col min="12795" max="12795" width="13.875" style="224" customWidth="1"/>
    <col min="12796" max="12796" width="15" style="224" customWidth="1"/>
    <col min="12797" max="12800" width="9" style="224" hidden="1" customWidth="1"/>
    <col min="12801" max="13041" width="9" style="224"/>
    <col min="13042" max="13042" width="44" style="224" customWidth="1"/>
    <col min="13043" max="13048" width="9" style="224" hidden="1" customWidth="1"/>
    <col min="13049" max="13049" width="23.5" style="224" customWidth="1"/>
    <col min="13050" max="13050" width="13.5" style="224" customWidth="1"/>
    <col min="13051" max="13051" width="13.875" style="224" customWidth="1"/>
    <col min="13052" max="13052" width="15" style="224" customWidth="1"/>
    <col min="13053" max="13056" width="9" style="224" hidden="1" customWidth="1"/>
    <col min="13057" max="13297" width="9" style="224"/>
    <col min="13298" max="13298" width="44" style="224" customWidth="1"/>
    <col min="13299" max="13304" width="9" style="224" hidden="1" customWidth="1"/>
    <col min="13305" max="13305" width="23.5" style="224" customWidth="1"/>
    <col min="13306" max="13306" width="13.5" style="224" customWidth="1"/>
    <col min="13307" max="13307" width="13.875" style="224" customWidth="1"/>
    <col min="13308" max="13308" width="15" style="224" customWidth="1"/>
    <col min="13309" max="13312" width="9" style="224" hidden="1" customWidth="1"/>
    <col min="13313" max="13553" width="9" style="224"/>
    <col min="13554" max="13554" width="44" style="224" customWidth="1"/>
    <col min="13555" max="13560" width="9" style="224" hidden="1" customWidth="1"/>
    <col min="13561" max="13561" width="23.5" style="224" customWidth="1"/>
    <col min="13562" max="13562" width="13.5" style="224" customWidth="1"/>
    <col min="13563" max="13563" width="13.875" style="224" customWidth="1"/>
    <col min="13564" max="13564" width="15" style="224" customWidth="1"/>
    <col min="13565" max="13568" width="9" style="224" hidden="1" customWidth="1"/>
    <col min="13569" max="13809" width="9" style="224"/>
    <col min="13810" max="13810" width="44" style="224" customWidth="1"/>
    <col min="13811" max="13816" width="9" style="224" hidden="1" customWidth="1"/>
    <col min="13817" max="13817" width="23.5" style="224" customWidth="1"/>
    <col min="13818" max="13818" width="13.5" style="224" customWidth="1"/>
    <col min="13819" max="13819" width="13.875" style="224" customWidth="1"/>
    <col min="13820" max="13820" width="15" style="224" customWidth="1"/>
    <col min="13821" max="13824" width="9" style="224" hidden="1" customWidth="1"/>
    <col min="13825" max="14065" width="9" style="224"/>
    <col min="14066" max="14066" width="44" style="224" customWidth="1"/>
    <col min="14067" max="14072" width="9" style="224" hidden="1" customWidth="1"/>
    <col min="14073" max="14073" width="23.5" style="224" customWidth="1"/>
    <col min="14074" max="14074" width="13.5" style="224" customWidth="1"/>
    <col min="14075" max="14075" width="13.875" style="224" customWidth="1"/>
    <col min="14076" max="14076" width="15" style="224" customWidth="1"/>
    <col min="14077" max="14080" width="9" style="224" hidden="1" customWidth="1"/>
    <col min="14081" max="14321" width="9" style="224"/>
    <col min="14322" max="14322" width="44" style="224" customWidth="1"/>
    <col min="14323" max="14328" width="9" style="224" hidden="1" customWidth="1"/>
    <col min="14329" max="14329" width="23.5" style="224" customWidth="1"/>
    <col min="14330" max="14330" width="13.5" style="224" customWidth="1"/>
    <col min="14331" max="14331" width="13.875" style="224" customWidth="1"/>
    <col min="14332" max="14332" width="15" style="224" customWidth="1"/>
    <col min="14333" max="14336" width="9" style="224" hidden="1" customWidth="1"/>
    <col min="14337" max="14577" width="9" style="224"/>
    <col min="14578" max="14578" width="44" style="224" customWidth="1"/>
    <col min="14579" max="14584" width="9" style="224" hidden="1" customWidth="1"/>
    <col min="14585" max="14585" width="23.5" style="224" customWidth="1"/>
    <col min="14586" max="14586" width="13.5" style="224" customWidth="1"/>
    <col min="14587" max="14587" width="13.875" style="224" customWidth="1"/>
    <col min="14588" max="14588" width="15" style="224" customWidth="1"/>
    <col min="14589" max="14592" width="9" style="224" hidden="1" customWidth="1"/>
    <col min="14593" max="14833" width="9" style="224"/>
    <col min="14834" max="14834" width="44" style="224" customWidth="1"/>
    <col min="14835" max="14840" width="9" style="224" hidden="1" customWidth="1"/>
    <col min="14841" max="14841" width="23.5" style="224" customWidth="1"/>
    <col min="14842" max="14842" width="13.5" style="224" customWidth="1"/>
    <col min="14843" max="14843" width="13.875" style="224" customWidth="1"/>
    <col min="14844" max="14844" width="15" style="224" customWidth="1"/>
    <col min="14845" max="14848" width="9" style="224" hidden="1" customWidth="1"/>
    <col min="14849" max="15089" width="9" style="224"/>
    <col min="15090" max="15090" width="44" style="224" customWidth="1"/>
    <col min="15091" max="15096" width="9" style="224" hidden="1" customWidth="1"/>
    <col min="15097" max="15097" width="23.5" style="224" customWidth="1"/>
    <col min="15098" max="15098" width="13.5" style="224" customWidth="1"/>
    <col min="15099" max="15099" width="13.875" style="224" customWidth="1"/>
    <col min="15100" max="15100" width="15" style="224" customWidth="1"/>
    <col min="15101" max="15104" width="9" style="224" hidden="1" customWidth="1"/>
    <col min="15105" max="15345" width="9" style="224"/>
    <col min="15346" max="15346" width="44" style="224" customWidth="1"/>
    <col min="15347" max="15352" width="9" style="224" hidden="1" customWidth="1"/>
    <col min="15353" max="15353" width="23.5" style="224" customWidth="1"/>
    <col min="15354" max="15354" width="13.5" style="224" customWidth="1"/>
    <col min="15355" max="15355" width="13.875" style="224" customWidth="1"/>
    <col min="15356" max="15356" width="15" style="224" customWidth="1"/>
    <col min="15357" max="15360" width="9" style="224" hidden="1" customWidth="1"/>
    <col min="15361" max="15601" width="9" style="224"/>
    <col min="15602" max="15602" width="44" style="224" customWidth="1"/>
    <col min="15603" max="15608" width="9" style="224" hidden="1" customWidth="1"/>
    <col min="15609" max="15609" width="23.5" style="224" customWidth="1"/>
    <col min="15610" max="15610" width="13.5" style="224" customWidth="1"/>
    <col min="15611" max="15611" width="13.875" style="224" customWidth="1"/>
    <col min="15612" max="15612" width="15" style="224" customWidth="1"/>
    <col min="15613" max="15616" width="9" style="224" hidden="1" customWidth="1"/>
    <col min="15617" max="15857" width="9" style="224"/>
    <col min="15858" max="15858" width="44" style="224" customWidth="1"/>
    <col min="15859" max="15864" width="9" style="224" hidden="1" customWidth="1"/>
    <col min="15865" max="15865" width="23.5" style="224" customWidth="1"/>
    <col min="15866" max="15866" width="13.5" style="224" customWidth="1"/>
    <col min="15867" max="15867" width="13.875" style="224" customWidth="1"/>
    <col min="15868" max="15868" width="15" style="224" customWidth="1"/>
    <col min="15869" max="15872" width="9" style="224" hidden="1" customWidth="1"/>
    <col min="15873" max="16113" width="9" style="224"/>
    <col min="16114" max="16114" width="44" style="224" customWidth="1"/>
    <col min="16115" max="16120" width="9" style="224" hidden="1" customWidth="1"/>
    <col min="16121" max="16121" width="23.5" style="224" customWidth="1"/>
    <col min="16122" max="16122" width="13.5" style="224" customWidth="1"/>
    <col min="16123" max="16123" width="13.875" style="224" customWidth="1"/>
    <col min="16124" max="16124" width="15" style="224" customWidth="1"/>
    <col min="16125" max="16128" width="9" style="224" hidden="1" customWidth="1"/>
    <col min="16129" max="16384" width="9" style="224"/>
  </cols>
  <sheetData>
    <row r="1" ht="29.25" customHeight="1" spans="1:5">
      <c r="A1" s="225" t="s">
        <v>66</v>
      </c>
      <c r="B1" s="226"/>
      <c r="C1" s="226"/>
      <c r="D1" s="226"/>
      <c r="E1" s="227" t="s">
        <v>0</v>
      </c>
    </row>
    <row r="2" ht="29.25" customHeight="1" spans="1:5">
      <c r="A2" s="110" t="s">
        <v>67</v>
      </c>
      <c r="B2" s="110"/>
      <c r="C2" s="110"/>
      <c r="D2" s="110"/>
      <c r="E2" s="110"/>
    </row>
    <row r="3" ht="29.25" customHeight="1" spans="5:5">
      <c r="E3" s="228" t="s">
        <v>34</v>
      </c>
    </row>
    <row r="4" ht="36" customHeight="1" spans="1:5">
      <c r="A4" s="229" t="s">
        <v>68</v>
      </c>
      <c r="B4" s="196" t="s">
        <v>69</v>
      </c>
      <c r="C4" s="195" t="s">
        <v>70</v>
      </c>
      <c r="D4" s="196" t="s">
        <v>71</v>
      </c>
      <c r="E4" s="195" t="s">
        <v>72</v>
      </c>
    </row>
    <row r="5" s="220" customFormat="1" ht="20.1" customHeight="1" spans="1:5">
      <c r="A5" s="230" t="s">
        <v>73</v>
      </c>
      <c r="B5" s="231">
        <f>SUBTOTAL(9,B6,B18,B27,B39,B51,B62,B73,B85,B94,B104,B119,B128,B139,B151,B161,B174,B181,B188,B197,B203,B210,B218,B225,B231,B237,B243,B249,B255)</f>
        <v>33920</v>
      </c>
      <c r="C5" s="231">
        <f>SUBTOTAL(9,C6,C18,C27,C39,C51,C62,C73,C85,C94,C104,C119,C128,C139,C151,C161,C174,C181,C188,C197,C203,C210,C218,C225,C231,C237,C243,C249,C255)</f>
        <v>37269</v>
      </c>
      <c r="D5" s="232">
        <f t="shared" ref="D5:D68" si="0">C5/B5</f>
        <v>1.09873231132075</v>
      </c>
      <c r="E5" s="233"/>
    </row>
    <row r="6" ht="20.1" customHeight="1" spans="1:5">
      <c r="A6" s="234" t="s">
        <v>74</v>
      </c>
      <c r="B6" s="235">
        <f>SUM(B7:B17)</f>
        <v>775</v>
      </c>
      <c r="C6" s="235">
        <f>SUM(C7:C17)</f>
        <v>823</v>
      </c>
      <c r="D6" s="232">
        <f t="shared" si="0"/>
        <v>1.06193548387097</v>
      </c>
      <c r="E6" s="233"/>
    </row>
    <row r="7" ht="20.1" customHeight="1" spans="1:5">
      <c r="A7" s="234" t="s">
        <v>75</v>
      </c>
      <c r="B7" s="233">
        <v>552</v>
      </c>
      <c r="C7" s="233">
        <v>600</v>
      </c>
      <c r="D7" s="232">
        <f t="shared" si="0"/>
        <v>1.08695652173913</v>
      </c>
      <c r="E7" s="233"/>
    </row>
    <row r="8" ht="20.1" customHeight="1" spans="1:5">
      <c r="A8" s="234" t="s">
        <v>76</v>
      </c>
      <c r="B8" s="233"/>
      <c r="C8" s="233"/>
      <c r="D8" s="232" t="e">
        <f t="shared" si="0"/>
        <v>#DIV/0!</v>
      </c>
      <c r="E8" s="233"/>
    </row>
    <row r="9" ht="20.1" customHeight="1" spans="1:5">
      <c r="A9" s="236" t="s">
        <v>77</v>
      </c>
      <c r="B9" s="233"/>
      <c r="C9" s="233"/>
      <c r="D9" s="232" t="e">
        <f t="shared" si="0"/>
        <v>#DIV/0!</v>
      </c>
      <c r="E9" s="233"/>
    </row>
    <row r="10" ht="20.1" customHeight="1" spans="1:5">
      <c r="A10" s="236" t="s">
        <v>78</v>
      </c>
      <c r="B10" s="233">
        <v>121</v>
      </c>
      <c r="C10" s="233">
        <v>121</v>
      </c>
      <c r="D10" s="232">
        <f t="shared" si="0"/>
        <v>1</v>
      </c>
      <c r="E10" s="233"/>
    </row>
    <row r="11" ht="20.1" customHeight="1" spans="1:5">
      <c r="A11" s="236" t="s">
        <v>79</v>
      </c>
      <c r="B11" s="233">
        <v>16</v>
      </c>
      <c r="C11" s="233">
        <v>16</v>
      </c>
      <c r="D11" s="232">
        <f t="shared" si="0"/>
        <v>1</v>
      </c>
      <c r="E11" s="233"/>
    </row>
    <row r="12" ht="20.1" customHeight="1" spans="1:5">
      <c r="A12" s="230" t="s">
        <v>80</v>
      </c>
      <c r="B12" s="233">
        <v>19</v>
      </c>
      <c r="C12" s="233">
        <v>19</v>
      </c>
      <c r="D12" s="232">
        <f t="shared" si="0"/>
        <v>1</v>
      </c>
      <c r="E12" s="233"/>
    </row>
    <row r="13" ht="20.1" customHeight="1" spans="1:5">
      <c r="A13" s="230" t="s">
        <v>81</v>
      </c>
      <c r="B13" s="233">
        <v>9</v>
      </c>
      <c r="C13" s="233">
        <v>9</v>
      </c>
      <c r="D13" s="232">
        <f t="shared" si="0"/>
        <v>1</v>
      </c>
      <c r="E13" s="233"/>
    </row>
    <row r="14" ht="20.1" customHeight="1" spans="1:5">
      <c r="A14" s="230" t="s">
        <v>82</v>
      </c>
      <c r="B14" s="233">
        <v>42</v>
      </c>
      <c r="C14" s="233">
        <v>42</v>
      </c>
      <c r="D14" s="232">
        <f t="shared" si="0"/>
        <v>1</v>
      </c>
      <c r="E14" s="233"/>
    </row>
    <row r="15" ht="20.1" customHeight="1" spans="1:5">
      <c r="A15" s="230" t="s">
        <v>83</v>
      </c>
      <c r="B15" s="233">
        <v>16</v>
      </c>
      <c r="C15" s="233">
        <v>16</v>
      </c>
      <c r="D15" s="232">
        <f t="shared" si="0"/>
        <v>1</v>
      </c>
      <c r="E15" s="233"/>
    </row>
    <row r="16" ht="20.1" customHeight="1" spans="1:5">
      <c r="A16" s="230" t="s">
        <v>84</v>
      </c>
      <c r="B16" s="233"/>
      <c r="C16" s="233"/>
      <c r="D16" s="232" t="e">
        <f t="shared" si="0"/>
        <v>#DIV/0!</v>
      </c>
      <c r="E16" s="233"/>
    </row>
    <row r="17" ht="20.1" customHeight="1" spans="1:5">
      <c r="A17" s="230" t="s">
        <v>85</v>
      </c>
      <c r="B17" s="233"/>
      <c r="C17" s="233"/>
      <c r="D17" s="232" t="e">
        <f t="shared" si="0"/>
        <v>#DIV/0!</v>
      </c>
      <c r="E17" s="233"/>
    </row>
    <row r="18" ht="20.1" customHeight="1" spans="1:5">
      <c r="A18" s="234" t="s">
        <v>86</v>
      </c>
      <c r="B18" s="235">
        <f>SUM(B19:B26)</f>
        <v>537</v>
      </c>
      <c r="C18" s="235">
        <f>SUM(C19:C26)</f>
        <v>587</v>
      </c>
      <c r="D18" s="232">
        <f t="shared" si="0"/>
        <v>1.09310986964618</v>
      </c>
      <c r="E18" s="233"/>
    </row>
    <row r="19" ht="20.1" customHeight="1" spans="1:5">
      <c r="A19" s="234" t="s">
        <v>75</v>
      </c>
      <c r="B19" s="233">
        <v>311</v>
      </c>
      <c r="C19" s="233">
        <v>360</v>
      </c>
      <c r="D19" s="232">
        <f t="shared" si="0"/>
        <v>1.15755627009646</v>
      </c>
      <c r="E19" s="233"/>
    </row>
    <row r="20" ht="20.1" customHeight="1" spans="1:5">
      <c r="A20" s="234" t="s">
        <v>76</v>
      </c>
      <c r="B20" s="233"/>
      <c r="C20" s="233"/>
      <c r="D20" s="232" t="e">
        <f t="shared" si="0"/>
        <v>#DIV/0!</v>
      </c>
      <c r="E20" s="233"/>
    </row>
    <row r="21" ht="20.1" customHeight="1" spans="1:5">
      <c r="A21" s="236" t="s">
        <v>77</v>
      </c>
      <c r="B21" s="233"/>
      <c r="C21" s="233"/>
      <c r="D21" s="232" t="e">
        <f t="shared" si="0"/>
        <v>#DIV/0!</v>
      </c>
      <c r="E21" s="233"/>
    </row>
    <row r="22" ht="20.1" customHeight="1" spans="1:5">
      <c r="A22" s="236" t="s">
        <v>87</v>
      </c>
      <c r="B22" s="233">
        <v>109</v>
      </c>
      <c r="C22" s="233">
        <v>110</v>
      </c>
      <c r="D22" s="232">
        <f t="shared" si="0"/>
        <v>1.00917431192661</v>
      </c>
      <c r="E22" s="233"/>
    </row>
    <row r="23" ht="20.1" customHeight="1" spans="1:5">
      <c r="A23" s="236" t="s">
        <v>88</v>
      </c>
      <c r="B23" s="233">
        <v>52</v>
      </c>
      <c r="C23" s="233">
        <v>52</v>
      </c>
      <c r="D23" s="232">
        <f t="shared" si="0"/>
        <v>1</v>
      </c>
      <c r="E23" s="233"/>
    </row>
    <row r="24" ht="20.1" customHeight="1" spans="1:5">
      <c r="A24" s="236" t="s">
        <v>89</v>
      </c>
      <c r="B24" s="233">
        <v>65</v>
      </c>
      <c r="C24" s="233">
        <v>65</v>
      </c>
      <c r="D24" s="232">
        <f t="shared" si="0"/>
        <v>1</v>
      </c>
      <c r="E24" s="233"/>
    </row>
    <row r="25" ht="20.1" customHeight="1" spans="1:5">
      <c r="A25" s="236" t="s">
        <v>84</v>
      </c>
      <c r="B25" s="233"/>
      <c r="C25" s="233"/>
      <c r="D25" s="232" t="e">
        <f t="shared" si="0"/>
        <v>#DIV/0!</v>
      </c>
      <c r="E25" s="233"/>
    </row>
    <row r="26" ht="20.1" customHeight="1" spans="1:5">
      <c r="A26" s="236" t="s">
        <v>90</v>
      </c>
      <c r="B26" s="233"/>
      <c r="C26" s="233"/>
      <c r="D26" s="232" t="e">
        <f t="shared" si="0"/>
        <v>#DIV/0!</v>
      </c>
      <c r="E26" s="233"/>
    </row>
    <row r="27" ht="20.1" customHeight="1" spans="1:5">
      <c r="A27" s="234" t="s">
        <v>91</v>
      </c>
      <c r="B27" s="235">
        <f>SUM(B28:B38)</f>
        <v>12658</v>
      </c>
      <c r="C27" s="235">
        <f>SUM(C28:C38)</f>
        <v>13441</v>
      </c>
      <c r="D27" s="232">
        <f t="shared" si="0"/>
        <v>1.06185811344604</v>
      </c>
      <c r="E27" s="233"/>
    </row>
    <row r="28" ht="20.1" customHeight="1" spans="1:5">
      <c r="A28" s="234" t="s">
        <v>75</v>
      </c>
      <c r="B28" s="233">
        <v>11769</v>
      </c>
      <c r="C28" s="233">
        <v>12256</v>
      </c>
      <c r="D28" s="232">
        <f t="shared" si="0"/>
        <v>1.04137989633784</v>
      </c>
      <c r="E28" s="233"/>
    </row>
    <row r="29" ht="20.1" customHeight="1" spans="1:5">
      <c r="A29" s="234" t="s">
        <v>76</v>
      </c>
      <c r="B29" s="233">
        <v>82</v>
      </c>
      <c r="C29" s="233">
        <v>90</v>
      </c>
      <c r="D29" s="232">
        <f t="shared" si="0"/>
        <v>1.09756097560976</v>
      </c>
      <c r="E29" s="233"/>
    </row>
    <row r="30" ht="20.1" customHeight="1" spans="1:5">
      <c r="A30" s="236" t="s">
        <v>77</v>
      </c>
      <c r="B30" s="233"/>
      <c r="C30" s="233"/>
      <c r="D30" s="232" t="e">
        <f t="shared" si="0"/>
        <v>#DIV/0!</v>
      </c>
      <c r="E30" s="233"/>
    </row>
    <row r="31" ht="20.1" customHeight="1" spans="1:5">
      <c r="A31" s="236" t="s">
        <v>92</v>
      </c>
      <c r="B31" s="233"/>
      <c r="C31" s="233"/>
      <c r="D31" s="232" t="e">
        <f t="shared" si="0"/>
        <v>#DIV/0!</v>
      </c>
      <c r="E31" s="233"/>
    </row>
    <row r="32" ht="20.1" customHeight="1" spans="1:5">
      <c r="A32" s="236" t="s">
        <v>93</v>
      </c>
      <c r="B32" s="233"/>
      <c r="C32" s="233"/>
      <c r="D32" s="232" t="e">
        <f t="shared" si="0"/>
        <v>#DIV/0!</v>
      </c>
      <c r="E32" s="233"/>
    </row>
    <row r="33" ht="20.1" customHeight="1" spans="1:5">
      <c r="A33" s="234" t="s">
        <v>94</v>
      </c>
      <c r="B33" s="233">
        <v>276</v>
      </c>
      <c r="C33" s="233">
        <v>280</v>
      </c>
      <c r="D33" s="232">
        <f t="shared" si="0"/>
        <v>1.01449275362319</v>
      </c>
      <c r="E33" s="233"/>
    </row>
    <row r="34" ht="20.1" customHeight="1" spans="1:5">
      <c r="A34" s="234" t="s">
        <v>95</v>
      </c>
      <c r="B34" s="233">
        <v>10</v>
      </c>
      <c r="C34" s="233">
        <v>15</v>
      </c>
      <c r="D34" s="232">
        <f t="shared" si="0"/>
        <v>1.5</v>
      </c>
      <c r="E34" s="233"/>
    </row>
    <row r="35" ht="20.1" customHeight="1" spans="1:5">
      <c r="A35" s="234" t="s">
        <v>96</v>
      </c>
      <c r="B35" s="233">
        <v>352</v>
      </c>
      <c r="C35" s="233">
        <v>450</v>
      </c>
      <c r="D35" s="232">
        <f t="shared" si="0"/>
        <v>1.27840909090909</v>
      </c>
      <c r="E35" s="233"/>
    </row>
    <row r="36" ht="20.1" customHeight="1" spans="1:5">
      <c r="A36" s="236" t="s">
        <v>97</v>
      </c>
      <c r="B36" s="233"/>
      <c r="C36" s="233"/>
      <c r="D36" s="232" t="e">
        <f t="shared" si="0"/>
        <v>#DIV/0!</v>
      </c>
      <c r="E36" s="233"/>
    </row>
    <row r="37" ht="20.1" customHeight="1" spans="1:5">
      <c r="A37" s="236" t="s">
        <v>84</v>
      </c>
      <c r="B37" s="233"/>
      <c r="C37" s="233"/>
      <c r="D37" s="232" t="e">
        <f t="shared" si="0"/>
        <v>#DIV/0!</v>
      </c>
      <c r="E37" s="233"/>
    </row>
    <row r="38" ht="20.1" customHeight="1" spans="1:5">
      <c r="A38" s="236" t="s">
        <v>98</v>
      </c>
      <c r="B38" s="233">
        <v>169</v>
      </c>
      <c r="C38" s="233">
        <v>350</v>
      </c>
      <c r="D38" s="232">
        <f t="shared" si="0"/>
        <v>2.07100591715976</v>
      </c>
      <c r="E38" s="233"/>
    </row>
    <row r="39" ht="20.1" customHeight="1" spans="1:5">
      <c r="A39" s="234" t="s">
        <v>99</v>
      </c>
      <c r="B39" s="235">
        <f>SUM(B40:B50)</f>
        <v>727</v>
      </c>
      <c r="C39" s="235">
        <f>SUM(C40:C50)</f>
        <v>840</v>
      </c>
      <c r="D39" s="232">
        <f t="shared" si="0"/>
        <v>1.15543328748281</v>
      </c>
      <c r="E39" s="233"/>
    </row>
    <row r="40" ht="20.1" customHeight="1" spans="1:5">
      <c r="A40" s="234" t="s">
        <v>75</v>
      </c>
      <c r="B40" s="233">
        <v>470</v>
      </c>
      <c r="C40" s="233">
        <v>520</v>
      </c>
      <c r="D40" s="232">
        <f t="shared" si="0"/>
        <v>1.1063829787234</v>
      </c>
      <c r="E40" s="233"/>
    </row>
    <row r="41" ht="20.1" customHeight="1" spans="1:5">
      <c r="A41" s="234" t="s">
        <v>76</v>
      </c>
      <c r="B41" s="233"/>
      <c r="C41" s="233"/>
      <c r="D41" s="232" t="e">
        <f t="shared" si="0"/>
        <v>#DIV/0!</v>
      </c>
      <c r="E41" s="233"/>
    </row>
    <row r="42" ht="20.1" customHeight="1" spans="1:5">
      <c r="A42" s="236" t="s">
        <v>77</v>
      </c>
      <c r="B42" s="233"/>
      <c r="C42" s="233"/>
      <c r="D42" s="232" t="e">
        <f t="shared" si="0"/>
        <v>#DIV/0!</v>
      </c>
      <c r="E42" s="233"/>
    </row>
    <row r="43" ht="20.1" customHeight="1" spans="1:5">
      <c r="A43" s="236" t="s">
        <v>100</v>
      </c>
      <c r="B43" s="233">
        <v>40</v>
      </c>
      <c r="C43" s="233">
        <v>60</v>
      </c>
      <c r="D43" s="232">
        <f t="shared" si="0"/>
        <v>1.5</v>
      </c>
      <c r="E43" s="233"/>
    </row>
    <row r="44" ht="20.1" customHeight="1" spans="1:5">
      <c r="A44" s="236" t="s">
        <v>101</v>
      </c>
      <c r="B44" s="233">
        <v>20</v>
      </c>
      <c r="C44" s="233">
        <v>30</v>
      </c>
      <c r="D44" s="232">
        <f t="shared" si="0"/>
        <v>1.5</v>
      </c>
      <c r="E44" s="233"/>
    </row>
    <row r="45" ht="20.1" customHeight="1" spans="1:5">
      <c r="A45" s="234" t="s">
        <v>102</v>
      </c>
      <c r="B45" s="233">
        <v>40</v>
      </c>
      <c r="C45" s="233">
        <v>50</v>
      </c>
      <c r="D45" s="232">
        <f t="shared" si="0"/>
        <v>1.25</v>
      </c>
      <c r="E45" s="233"/>
    </row>
    <row r="46" ht="20.1" customHeight="1" spans="1:5">
      <c r="A46" s="234" t="s">
        <v>103</v>
      </c>
      <c r="B46" s="233">
        <v>0</v>
      </c>
      <c r="C46" s="233"/>
      <c r="D46" s="232" t="e">
        <f t="shared" si="0"/>
        <v>#DIV/0!</v>
      </c>
      <c r="E46" s="233"/>
    </row>
    <row r="47" ht="20.1" customHeight="1" spans="1:5">
      <c r="A47" s="234" t="s">
        <v>104</v>
      </c>
      <c r="B47" s="233"/>
      <c r="C47" s="233"/>
      <c r="D47" s="232" t="e">
        <f t="shared" si="0"/>
        <v>#DIV/0!</v>
      </c>
      <c r="E47" s="233"/>
    </row>
    <row r="48" ht="20.1" customHeight="1" spans="1:5">
      <c r="A48" s="234" t="s">
        <v>105</v>
      </c>
      <c r="B48" s="233"/>
      <c r="C48" s="233"/>
      <c r="D48" s="232" t="e">
        <f t="shared" si="0"/>
        <v>#DIV/0!</v>
      </c>
      <c r="E48" s="233"/>
    </row>
    <row r="49" ht="20.1" customHeight="1" spans="1:5">
      <c r="A49" s="234" t="s">
        <v>84</v>
      </c>
      <c r="B49" s="233"/>
      <c r="C49" s="233"/>
      <c r="D49" s="232" t="e">
        <f t="shared" si="0"/>
        <v>#DIV/0!</v>
      </c>
      <c r="E49" s="233"/>
    </row>
    <row r="50" ht="20.1" customHeight="1" spans="1:5">
      <c r="A50" s="236" t="s">
        <v>106</v>
      </c>
      <c r="B50" s="233">
        <v>157</v>
      </c>
      <c r="C50" s="233">
        <v>180</v>
      </c>
      <c r="D50" s="232">
        <f t="shared" si="0"/>
        <v>1.14649681528662</v>
      </c>
      <c r="E50" s="233"/>
    </row>
    <row r="51" ht="20.1" customHeight="1" spans="1:5">
      <c r="A51" s="236" t="s">
        <v>107</v>
      </c>
      <c r="B51" s="235">
        <f>SUM(B52:B61)</f>
        <v>650</v>
      </c>
      <c r="C51" s="235">
        <f>SUM(C52:C61)</f>
        <v>760</v>
      </c>
      <c r="D51" s="232">
        <f t="shared" si="0"/>
        <v>1.16923076923077</v>
      </c>
      <c r="E51" s="233"/>
    </row>
    <row r="52" ht="20.1" customHeight="1" spans="1:5">
      <c r="A52" s="236" t="s">
        <v>75</v>
      </c>
      <c r="B52" s="233">
        <v>304</v>
      </c>
      <c r="C52" s="233">
        <v>350</v>
      </c>
      <c r="D52" s="232">
        <f t="shared" si="0"/>
        <v>1.15131578947368</v>
      </c>
      <c r="E52" s="233"/>
    </row>
    <row r="53" ht="20.1" customHeight="1" spans="1:5">
      <c r="A53" s="230" t="s">
        <v>76</v>
      </c>
      <c r="B53" s="233">
        <v>43</v>
      </c>
      <c r="C53" s="233">
        <v>60</v>
      </c>
      <c r="D53" s="232">
        <f t="shared" si="0"/>
        <v>1.3953488372093</v>
      </c>
      <c r="E53" s="233"/>
    </row>
    <row r="54" ht="20.1" customHeight="1" spans="1:5">
      <c r="A54" s="234" t="s">
        <v>77</v>
      </c>
      <c r="B54" s="233"/>
      <c r="C54" s="233"/>
      <c r="D54" s="232" t="e">
        <f t="shared" si="0"/>
        <v>#DIV/0!</v>
      </c>
      <c r="E54" s="233"/>
    </row>
    <row r="55" ht="20.1" customHeight="1" spans="1:5">
      <c r="A55" s="234" t="s">
        <v>108</v>
      </c>
      <c r="B55" s="233"/>
      <c r="C55" s="233"/>
      <c r="D55" s="232" t="e">
        <f t="shared" si="0"/>
        <v>#DIV/0!</v>
      </c>
      <c r="E55" s="233"/>
    </row>
    <row r="56" ht="20.1" customHeight="1" spans="1:5">
      <c r="A56" s="234" t="s">
        <v>109</v>
      </c>
      <c r="B56" s="233">
        <v>30</v>
      </c>
      <c r="C56" s="233">
        <v>30</v>
      </c>
      <c r="D56" s="232">
        <f t="shared" si="0"/>
        <v>1</v>
      </c>
      <c r="E56" s="233"/>
    </row>
    <row r="57" ht="20.1" customHeight="1" spans="1:5">
      <c r="A57" s="236" t="s">
        <v>110</v>
      </c>
      <c r="B57" s="233">
        <v>0</v>
      </c>
      <c r="C57" s="233"/>
      <c r="D57" s="232" t="e">
        <f t="shared" si="0"/>
        <v>#DIV/0!</v>
      </c>
      <c r="E57" s="233"/>
    </row>
    <row r="58" ht="20.1" customHeight="1" spans="1:5">
      <c r="A58" s="236" t="s">
        <v>111</v>
      </c>
      <c r="B58" s="233">
        <v>190</v>
      </c>
      <c r="C58" s="233">
        <v>230</v>
      </c>
      <c r="D58" s="232">
        <f t="shared" si="0"/>
        <v>1.21052631578947</v>
      </c>
      <c r="E58" s="233"/>
    </row>
    <row r="59" ht="20.1" customHeight="1" spans="1:5">
      <c r="A59" s="236" t="s">
        <v>112</v>
      </c>
      <c r="B59" s="233">
        <v>83</v>
      </c>
      <c r="C59" s="233">
        <v>90</v>
      </c>
      <c r="D59" s="232">
        <f t="shared" si="0"/>
        <v>1.08433734939759</v>
      </c>
      <c r="E59" s="233"/>
    </row>
    <row r="60" ht="20.1" customHeight="1" spans="1:5">
      <c r="A60" s="234" t="s">
        <v>84</v>
      </c>
      <c r="B60" s="233"/>
      <c r="C60" s="233"/>
      <c r="D60" s="232" t="e">
        <f t="shared" si="0"/>
        <v>#DIV/0!</v>
      </c>
      <c r="E60" s="233"/>
    </row>
    <row r="61" ht="20.1" customHeight="1" spans="1:5">
      <c r="A61" s="234" t="s">
        <v>113</v>
      </c>
      <c r="B61" s="233"/>
      <c r="C61" s="233"/>
      <c r="D61" s="232" t="e">
        <f t="shared" si="0"/>
        <v>#DIV/0!</v>
      </c>
      <c r="E61" s="233"/>
    </row>
    <row r="62" ht="20.1" customHeight="1" spans="1:5">
      <c r="A62" s="234" t="s">
        <v>114</v>
      </c>
      <c r="B62" s="235">
        <f>SUM(B63:B72)</f>
        <v>2678</v>
      </c>
      <c r="C62" s="235">
        <f>SUM(C63:C72)</f>
        <v>2841</v>
      </c>
      <c r="D62" s="232">
        <f t="shared" si="0"/>
        <v>1.06086631814787</v>
      </c>
      <c r="E62" s="233"/>
    </row>
    <row r="63" ht="20.1" customHeight="1" spans="1:5">
      <c r="A63" s="236" t="s">
        <v>75</v>
      </c>
      <c r="B63" s="233">
        <v>1666</v>
      </c>
      <c r="C63" s="233">
        <v>1820</v>
      </c>
      <c r="D63" s="232">
        <f t="shared" si="0"/>
        <v>1.09243697478992</v>
      </c>
      <c r="E63" s="233"/>
    </row>
    <row r="64" ht="20.1" customHeight="1" spans="1:5">
      <c r="A64" s="230" t="s">
        <v>76</v>
      </c>
      <c r="B64" s="233">
        <v>55</v>
      </c>
      <c r="C64" s="233">
        <v>60</v>
      </c>
      <c r="D64" s="232">
        <f t="shared" si="0"/>
        <v>1.09090909090909</v>
      </c>
      <c r="E64" s="233"/>
    </row>
    <row r="65" ht="20.1" customHeight="1" spans="1:5">
      <c r="A65" s="230" t="s">
        <v>77</v>
      </c>
      <c r="B65" s="233">
        <v>0</v>
      </c>
      <c r="C65" s="233"/>
      <c r="D65" s="232" t="e">
        <f t="shared" si="0"/>
        <v>#DIV/0!</v>
      </c>
      <c r="E65" s="233"/>
    </row>
    <row r="66" ht="20.1" customHeight="1" spans="1:5">
      <c r="A66" s="230" t="s">
        <v>115</v>
      </c>
      <c r="B66" s="233">
        <v>75</v>
      </c>
      <c r="C66" s="233">
        <v>75</v>
      </c>
      <c r="D66" s="232">
        <f t="shared" si="0"/>
        <v>1</v>
      </c>
      <c r="E66" s="233"/>
    </row>
    <row r="67" ht="20.1" customHeight="1" spans="1:5">
      <c r="A67" s="230" t="s">
        <v>116</v>
      </c>
      <c r="B67" s="233">
        <v>76</v>
      </c>
      <c r="C67" s="233">
        <v>76</v>
      </c>
      <c r="D67" s="232">
        <f t="shared" si="0"/>
        <v>1</v>
      </c>
      <c r="E67" s="233"/>
    </row>
    <row r="68" ht="20.1" customHeight="1" spans="1:5">
      <c r="A68" s="230" t="s">
        <v>117</v>
      </c>
      <c r="B68" s="233">
        <v>40</v>
      </c>
      <c r="C68" s="233">
        <v>40</v>
      </c>
      <c r="D68" s="232">
        <f t="shared" si="0"/>
        <v>1</v>
      </c>
      <c r="E68" s="233"/>
    </row>
    <row r="69" ht="20.1" customHeight="1" spans="1:5">
      <c r="A69" s="234" t="s">
        <v>118</v>
      </c>
      <c r="B69" s="233">
        <v>180</v>
      </c>
      <c r="C69" s="233">
        <v>180</v>
      </c>
      <c r="D69" s="232">
        <f t="shared" ref="D69:D132" si="1">C69/B69</f>
        <v>1</v>
      </c>
      <c r="E69" s="233"/>
    </row>
    <row r="70" ht="20.1" customHeight="1" spans="1:5">
      <c r="A70" s="236" t="s">
        <v>119</v>
      </c>
      <c r="B70" s="233">
        <v>0</v>
      </c>
      <c r="C70" s="233"/>
      <c r="D70" s="232" t="e">
        <f t="shared" si="1"/>
        <v>#DIV/0!</v>
      </c>
      <c r="E70" s="233"/>
    </row>
    <row r="71" ht="20.1" customHeight="1" spans="1:5">
      <c r="A71" s="236" t="s">
        <v>84</v>
      </c>
      <c r="B71" s="233">
        <v>0</v>
      </c>
      <c r="C71" s="233"/>
      <c r="D71" s="232" t="e">
        <f t="shared" si="1"/>
        <v>#DIV/0!</v>
      </c>
      <c r="E71" s="233"/>
    </row>
    <row r="72" ht="20.1" customHeight="1" spans="1:5">
      <c r="A72" s="236" t="s">
        <v>120</v>
      </c>
      <c r="B72" s="233">
        <v>586</v>
      </c>
      <c r="C72" s="233">
        <v>590</v>
      </c>
      <c r="D72" s="232">
        <f t="shared" si="1"/>
        <v>1.00682593856655</v>
      </c>
      <c r="E72" s="233"/>
    </row>
    <row r="73" ht="20.1" customHeight="1" spans="1:5">
      <c r="A73" s="234" t="s">
        <v>121</v>
      </c>
      <c r="B73" s="235">
        <f>SUM(B74:B84)</f>
        <v>3500</v>
      </c>
      <c r="C73" s="235">
        <f>SUM(C74:C84)</f>
        <v>3500</v>
      </c>
      <c r="D73" s="232">
        <f t="shared" si="1"/>
        <v>1</v>
      </c>
      <c r="E73" s="233"/>
    </row>
    <row r="74" ht="20.1" customHeight="1" spans="1:5">
      <c r="A74" s="234" t="s">
        <v>75</v>
      </c>
      <c r="B74" s="233"/>
      <c r="C74" s="233"/>
      <c r="D74" s="232" t="e">
        <f t="shared" si="1"/>
        <v>#DIV/0!</v>
      </c>
      <c r="E74" s="233"/>
    </row>
    <row r="75" ht="20.1" customHeight="1" spans="1:5">
      <c r="A75" s="234" t="s">
        <v>76</v>
      </c>
      <c r="B75" s="233"/>
      <c r="C75" s="233"/>
      <c r="D75" s="232" t="e">
        <f t="shared" si="1"/>
        <v>#DIV/0!</v>
      </c>
      <c r="E75" s="233"/>
    </row>
    <row r="76" ht="20.1" customHeight="1" spans="1:5">
      <c r="A76" s="236" t="s">
        <v>77</v>
      </c>
      <c r="B76" s="233"/>
      <c r="C76" s="233"/>
      <c r="D76" s="232" t="e">
        <f t="shared" si="1"/>
        <v>#DIV/0!</v>
      </c>
      <c r="E76" s="233"/>
    </row>
    <row r="77" ht="20.1" customHeight="1" spans="1:5">
      <c r="A77" s="236" t="s">
        <v>122</v>
      </c>
      <c r="B77" s="233"/>
      <c r="C77" s="233"/>
      <c r="D77" s="232" t="e">
        <f t="shared" si="1"/>
        <v>#DIV/0!</v>
      </c>
      <c r="E77" s="233"/>
    </row>
    <row r="78" ht="20.1" customHeight="1" spans="1:5">
      <c r="A78" s="236" t="s">
        <v>123</v>
      </c>
      <c r="B78" s="233"/>
      <c r="C78" s="233"/>
      <c r="D78" s="232" t="e">
        <f t="shared" si="1"/>
        <v>#DIV/0!</v>
      </c>
      <c r="E78" s="233"/>
    </row>
    <row r="79" ht="20.1" customHeight="1" spans="1:5">
      <c r="A79" s="230" t="s">
        <v>124</v>
      </c>
      <c r="B79" s="233"/>
      <c r="C79" s="233"/>
      <c r="D79" s="232" t="e">
        <f t="shared" si="1"/>
        <v>#DIV/0!</v>
      </c>
      <c r="E79" s="233"/>
    </row>
    <row r="80" ht="20.1" customHeight="1" spans="1:5">
      <c r="A80" s="234" t="s">
        <v>125</v>
      </c>
      <c r="B80" s="233"/>
      <c r="C80" s="233"/>
      <c r="D80" s="232" t="e">
        <f t="shared" si="1"/>
        <v>#DIV/0!</v>
      </c>
      <c r="E80" s="233"/>
    </row>
    <row r="81" ht="20.1" customHeight="1" spans="1:5">
      <c r="A81" s="234" t="s">
        <v>126</v>
      </c>
      <c r="B81" s="233">
        <v>2000</v>
      </c>
      <c r="C81" s="233">
        <v>2000</v>
      </c>
      <c r="D81" s="232">
        <f t="shared" si="1"/>
        <v>1</v>
      </c>
      <c r="E81" s="233"/>
    </row>
    <row r="82" ht="20.1" customHeight="1" spans="1:5">
      <c r="A82" s="234" t="s">
        <v>118</v>
      </c>
      <c r="B82" s="233">
        <v>0</v>
      </c>
      <c r="C82" s="233"/>
      <c r="D82" s="232" t="e">
        <f t="shared" si="1"/>
        <v>#DIV/0!</v>
      </c>
      <c r="E82" s="233"/>
    </row>
    <row r="83" ht="20.1" customHeight="1" spans="1:5">
      <c r="A83" s="236" t="s">
        <v>84</v>
      </c>
      <c r="B83" s="233">
        <v>0</v>
      </c>
      <c r="C83" s="233"/>
      <c r="D83" s="232" t="e">
        <f t="shared" si="1"/>
        <v>#DIV/0!</v>
      </c>
      <c r="E83" s="233"/>
    </row>
    <row r="84" ht="20.1" customHeight="1" spans="1:5">
      <c r="A84" s="236" t="s">
        <v>127</v>
      </c>
      <c r="B84" s="233">
        <v>1500</v>
      </c>
      <c r="C84" s="233">
        <v>1500</v>
      </c>
      <c r="D84" s="232">
        <f t="shared" si="1"/>
        <v>1</v>
      </c>
      <c r="E84" s="233"/>
    </row>
    <row r="85" ht="20.1" customHeight="1" spans="1:5">
      <c r="A85" s="236" t="s">
        <v>128</v>
      </c>
      <c r="B85" s="235">
        <f>SUM(B86:B93)</f>
        <v>244</v>
      </c>
      <c r="C85" s="235">
        <f>SUM(C86:C93)</f>
        <v>275</v>
      </c>
      <c r="D85" s="232">
        <f t="shared" si="1"/>
        <v>1.12704918032787</v>
      </c>
      <c r="E85" s="233"/>
    </row>
    <row r="86" ht="20.1" customHeight="1" spans="1:5">
      <c r="A86" s="234" t="s">
        <v>75</v>
      </c>
      <c r="B86" s="233">
        <v>235</v>
      </c>
      <c r="C86" s="233">
        <v>260</v>
      </c>
      <c r="D86" s="232">
        <f t="shared" si="1"/>
        <v>1.1063829787234</v>
      </c>
      <c r="E86" s="233"/>
    </row>
    <row r="87" ht="20.1" customHeight="1" spans="1:5">
      <c r="A87" s="234" t="s">
        <v>76</v>
      </c>
      <c r="B87" s="233">
        <v>9</v>
      </c>
      <c r="C87" s="233">
        <v>15</v>
      </c>
      <c r="D87" s="232">
        <f t="shared" si="1"/>
        <v>1.66666666666667</v>
      </c>
      <c r="E87" s="233"/>
    </row>
    <row r="88" ht="20.1" customHeight="1" spans="1:5">
      <c r="A88" s="234" t="s">
        <v>77</v>
      </c>
      <c r="B88" s="233"/>
      <c r="C88" s="233"/>
      <c r="D88" s="232" t="e">
        <f t="shared" si="1"/>
        <v>#DIV/0!</v>
      </c>
      <c r="E88" s="233"/>
    </row>
    <row r="89" ht="20.1" customHeight="1" spans="1:5">
      <c r="A89" s="236" t="s">
        <v>129</v>
      </c>
      <c r="B89" s="233"/>
      <c r="C89" s="233"/>
      <c r="D89" s="232" t="e">
        <f t="shared" si="1"/>
        <v>#DIV/0!</v>
      </c>
      <c r="E89" s="233"/>
    </row>
    <row r="90" ht="20.1" customHeight="1" spans="1:5">
      <c r="A90" s="236" t="s">
        <v>130</v>
      </c>
      <c r="B90" s="233"/>
      <c r="C90" s="233"/>
      <c r="D90" s="232" t="e">
        <f t="shared" si="1"/>
        <v>#DIV/0!</v>
      </c>
      <c r="E90" s="233"/>
    </row>
    <row r="91" ht="20.1" customHeight="1" spans="1:5">
      <c r="A91" s="236" t="s">
        <v>118</v>
      </c>
      <c r="B91" s="233"/>
      <c r="C91" s="233"/>
      <c r="D91" s="232" t="e">
        <f t="shared" si="1"/>
        <v>#DIV/0!</v>
      </c>
      <c r="E91" s="233"/>
    </row>
    <row r="92" ht="20.1" customHeight="1" spans="1:5">
      <c r="A92" s="236" t="s">
        <v>84</v>
      </c>
      <c r="B92" s="233"/>
      <c r="C92" s="233"/>
      <c r="D92" s="232" t="e">
        <f t="shared" si="1"/>
        <v>#DIV/0!</v>
      </c>
      <c r="E92" s="233"/>
    </row>
    <row r="93" ht="20.1" customHeight="1" spans="1:5">
      <c r="A93" s="230" t="s">
        <v>131</v>
      </c>
      <c r="B93" s="233"/>
      <c r="C93" s="233"/>
      <c r="D93" s="232" t="e">
        <f t="shared" si="1"/>
        <v>#DIV/0!</v>
      </c>
      <c r="E93" s="233"/>
    </row>
    <row r="94" ht="20.1" customHeight="1" spans="1:5">
      <c r="A94" s="234" t="s">
        <v>132</v>
      </c>
      <c r="B94" s="235">
        <f>SUM(B95:B103)</f>
        <v>0</v>
      </c>
      <c r="C94" s="235">
        <f>SUM(C95:C103)</f>
        <v>0</v>
      </c>
      <c r="D94" s="232" t="e">
        <f t="shared" si="1"/>
        <v>#DIV/0!</v>
      </c>
      <c r="E94" s="233"/>
    </row>
    <row r="95" ht="20.1" customHeight="1" spans="1:5">
      <c r="A95" s="234" t="s">
        <v>75</v>
      </c>
      <c r="B95" s="233"/>
      <c r="C95" s="233"/>
      <c r="D95" s="232" t="e">
        <f t="shared" si="1"/>
        <v>#DIV/0!</v>
      </c>
      <c r="E95" s="233"/>
    </row>
    <row r="96" ht="20.1" customHeight="1" spans="1:5">
      <c r="A96" s="236" t="s">
        <v>76</v>
      </c>
      <c r="B96" s="233"/>
      <c r="C96" s="233"/>
      <c r="D96" s="232" t="e">
        <f t="shared" si="1"/>
        <v>#DIV/0!</v>
      </c>
      <c r="E96" s="233"/>
    </row>
    <row r="97" ht="20.1" customHeight="1" spans="1:5">
      <c r="A97" s="236" t="s">
        <v>77</v>
      </c>
      <c r="B97" s="233"/>
      <c r="C97" s="233"/>
      <c r="D97" s="232" t="e">
        <f t="shared" si="1"/>
        <v>#DIV/0!</v>
      </c>
      <c r="E97" s="233"/>
    </row>
    <row r="98" ht="20.1" customHeight="1" spans="1:5">
      <c r="A98" s="236" t="s">
        <v>133</v>
      </c>
      <c r="B98" s="233"/>
      <c r="C98" s="233"/>
      <c r="D98" s="232" t="e">
        <f t="shared" si="1"/>
        <v>#DIV/0!</v>
      </c>
      <c r="E98" s="233"/>
    </row>
    <row r="99" ht="20.1" customHeight="1" spans="1:5">
      <c r="A99" s="234" t="s">
        <v>134</v>
      </c>
      <c r="B99" s="233"/>
      <c r="C99" s="233"/>
      <c r="D99" s="232" t="e">
        <f t="shared" si="1"/>
        <v>#DIV/0!</v>
      </c>
      <c r="E99" s="233"/>
    </row>
    <row r="100" ht="20.1" customHeight="1" spans="1:5">
      <c r="A100" s="234" t="s">
        <v>135</v>
      </c>
      <c r="B100" s="233"/>
      <c r="C100" s="233"/>
      <c r="D100" s="232" t="e">
        <f t="shared" si="1"/>
        <v>#DIV/0!</v>
      </c>
      <c r="E100" s="233"/>
    </row>
    <row r="101" ht="20.1" customHeight="1" spans="1:5">
      <c r="A101" s="234" t="s">
        <v>118</v>
      </c>
      <c r="B101" s="233"/>
      <c r="C101" s="233"/>
      <c r="D101" s="232" t="e">
        <f t="shared" si="1"/>
        <v>#DIV/0!</v>
      </c>
      <c r="E101" s="233"/>
    </row>
    <row r="102" ht="20.1" customHeight="1" spans="1:5">
      <c r="A102" s="236" t="s">
        <v>84</v>
      </c>
      <c r="B102" s="233"/>
      <c r="C102" s="233"/>
      <c r="D102" s="232" t="e">
        <f t="shared" si="1"/>
        <v>#DIV/0!</v>
      </c>
      <c r="E102" s="233"/>
    </row>
    <row r="103" ht="20.1" customHeight="1" spans="1:5">
      <c r="A103" s="236" t="s">
        <v>136</v>
      </c>
      <c r="B103" s="233"/>
      <c r="C103" s="233"/>
      <c r="D103" s="232" t="e">
        <f t="shared" si="1"/>
        <v>#DIV/0!</v>
      </c>
      <c r="E103" s="233"/>
    </row>
    <row r="104" ht="20.1" customHeight="1" spans="1:5">
      <c r="A104" s="236" t="s">
        <v>137</v>
      </c>
      <c r="B104" s="235">
        <f>SUM(B105:B118)</f>
        <v>371</v>
      </c>
      <c r="C104" s="235">
        <f>SUM(C105:C118)</f>
        <v>575</v>
      </c>
      <c r="D104" s="232">
        <f t="shared" si="1"/>
        <v>1.54986522911051</v>
      </c>
      <c r="E104" s="233"/>
    </row>
    <row r="105" ht="20.1" customHeight="1" spans="1:5">
      <c r="A105" s="236" t="s">
        <v>75</v>
      </c>
      <c r="B105" s="233">
        <v>115</v>
      </c>
      <c r="C105" s="233">
        <v>145</v>
      </c>
      <c r="D105" s="232">
        <f t="shared" si="1"/>
        <v>1.26086956521739</v>
      </c>
      <c r="E105" s="233"/>
    </row>
    <row r="106" ht="20.1" customHeight="1" spans="1:5">
      <c r="A106" s="234" t="s">
        <v>76</v>
      </c>
      <c r="B106" s="233"/>
      <c r="C106" s="233"/>
      <c r="D106" s="232" t="e">
        <f t="shared" si="1"/>
        <v>#DIV/0!</v>
      </c>
      <c r="E106" s="233"/>
    </row>
    <row r="107" ht="20.1" customHeight="1" spans="1:5">
      <c r="A107" s="234" t="s">
        <v>77</v>
      </c>
      <c r="B107" s="233"/>
      <c r="C107" s="233"/>
      <c r="D107" s="232" t="e">
        <f t="shared" si="1"/>
        <v>#DIV/0!</v>
      </c>
      <c r="E107" s="233"/>
    </row>
    <row r="108" ht="20.1" customHeight="1" spans="1:5">
      <c r="A108" s="234" t="s">
        <v>138</v>
      </c>
      <c r="B108" s="233"/>
      <c r="C108" s="233"/>
      <c r="D108" s="232" t="e">
        <f t="shared" si="1"/>
        <v>#DIV/0!</v>
      </c>
      <c r="E108" s="233"/>
    </row>
    <row r="109" ht="20.1" customHeight="1" spans="1:5">
      <c r="A109" s="236" t="s">
        <v>139</v>
      </c>
      <c r="B109" s="233"/>
      <c r="C109" s="233"/>
      <c r="D109" s="232" t="e">
        <f t="shared" si="1"/>
        <v>#DIV/0!</v>
      </c>
      <c r="E109" s="233"/>
    </row>
    <row r="110" ht="20.1" customHeight="1" spans="1:5">
      <c r="A110" s="236" t="s">
        <v>140</v>
      </c>
      <c r="B110" s="233"/>
      <c r="C110" s="233"/>
      <c r="D110" s="232" t="e">
        <f t="shared" si="1"/>
        <v>#DIV/0!</v>
      </c>
      <c r="E110" s="233"/>
    </row>
    <row r="111" ht="20.1" customHeight="1" spans="1:5">
      <c r="A111" s="236" t="s">
        <v>141</v>
      </c>
      <c r="B111" s="233"/>
      <c r="C111" s="233"/>
      <c r="D111" s="232" t="e">
        <f t="shared" si="1"/>
        <v>#DIV/0!</v>
      </c>
      <c r="E111" s="233"/>
    </row>
    <row r="112" ht="20.1" customHeight="1" spans="1:5">
      <c r="A112" s="234" t="s">
        <v>142</v>
      </c>
      <c r="B112" s="233">
        <v>195</v>
      </c>
      <c r="C112" s="233">
        <v>350</v>
      </c>
      <c r="D112" s="232">
        <f t="shared" si="1"/>
        <v>1.79487179487179</v>
      </c>
      <c r="E112" s="233"/>
    </row>
    <row r="113" ht="20.1" customHeight="1" spans="1:5">
      <c r="A113" s="234" t="s">
        <v>143</v>
      </c>
      <c r="B113" s="233">
        <v>22</v>
      </c>
      <c r="C113" s="233">
        <v>45</v>
      </c>
      <c r="D113" s="232">
        <f t="shared" si="1"/>
        <v>2.04545454545455</v>
      </c>
      <c r="E113" s="233"/>
    </row>
    <row r="114" ht="20.1" customHeight="1" spans="1:5">
      <c r="A114" s="234" t="s">
        <v>144</v>
      </c>
      <c r="B114" s="233">
        <v>20</v>
      </c>
      <c r="C114" s="233">
        <v>20</v>
      </c>
      <c r="D114" s="232">
        <f t="shared" si="1"/>
        <v>1</v>
      </c>
      <c r="E114" s="233"/>
    </row>
    <row r="115" ht="20.1" customHeight="1" spans="1:5">
      <c r="A115" s="236" t="s">
        <v>145</v>
      </c>
      <c r="B115" s="233">
        <v>15</v>
      </c>
      <c r="C115" s="233">
        <v>15</v>
      </c>
      <c r="D115" s="232">
        <f t="shared" si="1"/>
        <v>1</v>
      </c>
      <c r="E115" s="233"/>
    </row>
    <row r="116" ht="20.1" customHeight="1" spans="1:5">
      <c r="A116" s="236" t="s">
        <v>146</v>
      </c>
      <c r="B116" s="233"/>
      <c r="C116" s="233"/>
      <c r="D116" s="232" t="e">
        <f t="shared" si="1"/>
        <v>#DIV/0!</v>
      </c>
      <c r="E116" s="233"/>
    </row>
    <row r="117" ht="20.1" customHeight="1" spans="1:5">
      <c r="A117" s="236" t="s">
        <v>84</v>
      </c>
      <c r="B117" s="233"/>
      <c r="C117" s="233"/>
      <c r="D117" s="232" t="e">
        <f t="shared" si="1"/>
        <v>#DIV/0!</v>
      </c>
      <c r="E117" s="233"/>
    </row>
    <row r="118" ht="20.1" customHeight="1" spans="1:5">
      <c r="A118" s="236" t="s">
        <v>147</v>
      </c>
      <c r="B118" s="233">
        <v>4</v>
      </c>
      <c r="C118" s="233"/>
      <c r="D118" s="232">
        <f t="shared" si="1"/>
        <v>0</v>
      </c>
      <c r="E118" s="233"/>
    </row>
    <row r="119" ht="20.1" customHeight="1" spans="1:5">
      <c r="A119" s="230" t="s">
        <v>148</v>
      </c>
      <c r="B119" s="235">
        <f>SUM(B120:B127)</f>
        <v>1085</v>
      </c>
      <c r="C119" s="235">
        <f>SUM(C120:C127)</f>
        <v>1219</v>
      </c>
      <c r="D119" s="232">
        <f t="shared" si="1"/>
        <v>1.12350230414747</v>
      </c>
      <c r="E119" s="233"/>
    </row>
    <row r="120" ht="20.1" customHeight="1" spans="1:5">
      <c r="A120" s="234" t="s">
        <v>75</v>
      </c>
      <c r="B120" s="233">
        <v>503</v>
      </c>
      <c r="C120" s="233">
        <v>600</v>
      </c>
      <c r="D120" s="232">
        <f t="shared" si="1"/>
        <v>1.19284294234592</v>
      </c>
      <c r="E120" s="233"/>
    </row>
    <row r="121" ht="20.1" customHeight="1" spans="1:5">
      <c r="A121" s="234" t="s">
        <v>76</v>
      </c>
      <c r="B121" s="233">
        <v>142</v>
      </c>
      <c r="C121" s="233">
        <v>150</v>
      </c>
      <c r="D121" s="232">
        <f t="shared" si="1"/>
        <v>1.05633802816901</v>
      </c>
      <c r="E121" s="233"/>
    </row>
    <row r="122" ht="20.1" customHeight="1" spans="1:5">
      <c r="A122" s="234" t="s">
        <v>77</v>
      </c>
      <c r="B122" s="233">
        <v>0</v>
      </c>
      <c r="C122" s="233"/>
      <c r="D122" s="232" t="e">
        <f t="shared" si="1"/>
        <v>#DIV/0!</v>
      </c>
      <c r="E122" s="233"/>
    </row>
    <row r="123" ht="20.1" customHeight="1" spans="1:5">
      <c r="A123" s="236" t="s">
        <v>149</v>
      </c>
      <c r="B123" s="233">
        <v>76</v>
      </c>
      <c r="C123" s="233">
        <v>80</v>
      </c>
      <c r="D123" s="232">
        <f t="shared" si="1"/>
        <v>1.05263157894737</v>
      </c>
      <c r="E123" s="233"/>
    </row>
    <row r="124" ht="20.1" customHeight="1" spans="1:5">
      <c r="A124" s="236" t="s">
        <v>150</v>
      </c>
      <c r="B124" s="233">
        <v>0</v>
      </c>
      <c r="C124" s="233"/>
      <c r="D124" s="232" t="e">
        <f t="shared" si="1"/>
        <v>#DIV/0!</v>
      </c>
      <c r="E124" s="233"/>
    </row>
    <row r="125" ht="20.1" customHeight="1" spans="1:5">
      <c r="A125" s="236" t="s">
        <v>151</v>
      </c>
      <c r="B125" s="233">
        <v>0</v>
      </c>
      <c r="C125" s="233"/>
      <c r="D125" s="232" t="e">
        <f t="shared" si="1"/>
        <v>#DIV/0!</v>
      </c>
      <c r="E125" s="233"/>
    </row>
    <row r="126" ht="20.1" customHeight="1" spans="1:5">
      <c r="A126" s="234" t="s">
        <v>84</v>
      </c>
      <c r="B126" s="233">
        <v>0</v>
      </c>
      <c r="C126" s="233"/>
      <c r="D126" s="232" t="e">
        <f t="shared" si="1"/>
        <v>#DIV/0!</v>
      </c>
      <c r="E126" s="233"/>
    </row>
    <row r="127" ht="20.1" customHeight="1" spans="1:5">
      <c r="A127" s="234" t="s">
        <v>152</v>
      </c>
      <c r="B127" s="233">
        <v>364</v>
      </c>
      <c r="C127" s="233">
        <v>389</v>
      </c>
      <c r="D127" s="232">
        <f t="shared" si="1"/>
        <v>1.06868131868132</v>
      </c>
      <c r="E127" s="233"/>
    </row>
    <row r="128" ht="20.1" customHeight="1" spans="1:5">
      <c r="A128" s="230" t="s">
        <v>153</v>
      </c>
      <c r="B128" s="235">
        <f>SUM(B129:B138)</f>
        <v>2558</v>
      </c>
      <c r="C128" s="235">
        <f>SUM(C129:C138)</f>
        <v>3024</v>
      </c>
      <c r="D128" s="232">
        <f t="shared" si="1"/>
        <v>1.18217357310399</v>
      </c>
      <c r="E128" s="233"/>
    </row>
    <row r="129" ht="20.1" customHeight="1" spans="1:5">
      <c r="A129" s="234" t="s">
        <v>75</v>
      </c>
      <c r="B129" s="233">
        <v>704</v>
      </c>
      <c r="C129" s="233">
        <v>756</v>
      </c>
      <c r="D129" s="232">
        <f t="shared" si="1"/>
        <v>1.07386363636364</v>
      </c>
      <c r="E129" s="233"/>
    </row>
    <row r="130" ht="20.1" customHeight="1" spans="1:5">
      <c r="A130" s="234" t="s">
        <v>76</v>
      </c>
      <c r="B130" s="233"/>
      <c r="C130" s="233"/>
      <c r="D130" s="232" t="e">
        <f t="shared" si="1"/>
        <v>#DIV/0!</v>
      </c>
      <c r="E130" s="233"/>
    </row>
    <row r="131" ht="20.1" customHeight="1" spans="1:5">
      <c r="A131" s="234" t="s">
        <v>77</v>
      </c>
      <c r="B131" s="233"/>
      <c r="C131" s="233"/>
      <c r="D131" s="232" t="e">
        <f t="shared" si="1"/>
        <v>#DIV/0!</v>
      </c>
      <c r="E131" s="233"/>
    </row>
    <row r="132" ht="20.1" customHeight="1" spans="1:5">
      <c r="A132" s="236" t="s">
        <v>154</v>
      </c>
      <c r="B132" s="233"/>
      <c r="C132" s="233"/>
      <c r="D132" s="232" t="e">
        <f t="shared" si="1"/>
        <v>#DIV/0!</v>
      </c>
      <c r="E132" s="233"/>
    </row>
    <row r="133" ht="20.1" customHeight="1" spans="1:5">
      <c r="A133" s="236" t="s">
        <v>155</v>
      </c>
      <c r="B133" s="233"/>
      <c r="C133" s="233"/>
      <c r="D133" s="232" t="e">
        <f t="shared" ref="D133:D196" si="2">C133/B133</f>
        <v>#DIV/0!</v>
      </c>
      <c r="E133" s="233"/>
    </row>
    <row r="134" ht="20.1" customHeight="1" spans="1:5">
      <c r="A134" s="236" t="s">
        <v>156</v>
      </c>
      <c r="B134" s="233"/>
      <c r="C134" s="233"/>
      <c r="D134" s="232" t="e">
        <f t="shared" si="2"/>
        <v>#DIV/0!</v>
      </c>
      <c r="E134" s="233"/>
    </row>
    <row r="135" ht="20.1" customHeight="1" spans="1:5">
      <c r="A135" s="234" t="s">
        <v>157</v>
      </c>
      <c r="B135" s="233"/>
      <c r="C135" s="233"/>
      <c r="D135" s="232" t="e">
        <f t="shared" si="2"/>
        <v>#DIV/0!</v>
      </c>
      <c r="E135" s="233"/>
    </row>
    <row r="136" ht="20.1" customHeight="1" spans="1:5">
      <c r="A136" s="234" t="s">
        <v>158</v>
      </c>
      <c r="B136" s="233">
        <v>1703</v>
      </c>
      <c r="C136" s="233">
        <v>2108</v>
      </c>
      <c r="D136" s="232">
        <f t="shared" si="2"/>
        <v>1.23781561949501</v>
      </c>
      <c r="E136" s="233"/>
    </row>
    <row r="137" ht="20.1" customHeight="1" spans="1:5">
      <c r="A137" s="234" t="s">
        <v>84</v>
      </c>
      <c r="B137" s="233">
        <v>0</v>
      </c>
      <c r="C137" s="233"/>
      <c r="D137" s="232" t="e">
        <f t="shared" si="2"/>
        <v>#DIV/0!</v>
      </c>
      <c r="E137" s="233"/>
    </row>
    <row r="138" ht="20.1" customHeight="1" spans="1:5">
      <c r="A138" s="236" t="s">
        <v>159</v>
      </c>
      <c r="B138" s="233">
        <v>151</v>
      </c>
      <c r="C138" s="233">
        <v>160</v>
      </c>
      <c r="D138" s="232">
        <f t="shared" si="2"/>
        <v>1.05960264900662</v>
      </c>
      <c r="E138" s="233"/>
    </row>
    <row r="139" ht="20.1" customHeight="1" spans="1:5">
      <c r="A139" s="236" t="s">
        <v>160</v>
      </c>
      <c r="B139" s="235">
        <f>SUM(B140:B150)</f>
        <v>8</v>
      </c>
      <c r="C139" s="235">
        <f>SUM(C140:C150)</f>
        <v>10</v>
      </c>
      <c r="D139" s="232">
        <f t="shared" si="2"/>
        <v>1.25</v>
      </c>
      <c r="E139" s="233"/>
    </row>
    <row r="140" ht="20.1" customHeight="1" spans="1:5">
      <c r="A140" s="236" t="s">
        <v>75</v>
      </c>
      <c r="B140" s="233"/>
      <c r="C140" s="233"/>
      <c r="D140" s="232" t="e">
        <f t="shared" si="2"/>
        <v>#DIV/0!</v>
      </c>
      <c r="E140" s="233"/>
    </row>
    <row r="141" ht="20.1" customHeight="1" spans="1:5">
      <c r="A141" s="230" t="s">
        <v>76</v>
      </c>
      <c r="B141" s="233"/>
      <c r="C141" s="233"/>
      <c r="D141" s="232" t="e">
        <f t="shared" si="2"/>
        <v>#DIV/0!</v>
      </c>
      <c r="E141" s="233"/>
    </row>
    <row r="142" ht="20.1" customHeight="1" spans="1:5">
      <c r="A142" s="234" t="s">
        <v>77</v>
      </c>
      <c r="B142" s="233"/>
      <c r="C142" s="233"/>
      <c r="D142" s="232" t="e">
        <f t="shared" si="2"/>
        <v>#DIV/0!</v>
      </c>
      <c r="E142" s="233"/>
    </row>
    <row r="143" ht="20.1" customHeight="1" spans="1:5">
      <c r="A143" s="234" t="s">
        <v>161</v>
      </c>
      <c r="B143" s="233"/>
      <c r="C143" s="233"/>
      <c r="D143" s="232" t="e">
        <f t="shared" si="2"/>
        <v>#DIV/0!</v>
      </c>
      <c r="E143" s="233"/>
    </row>
    <row r="144" ht="20.1" customHeight="1" spans="1:5">
      <c r="A144" s="234" t="s">
        <v>162</v>
      </c>
      <c r="B144" s="233">
        <v>8</v>
      </c>
      <c r="C144" s="233">
        <v>10</v>
      </c>
      <c r="D144" s="232">
        <f t="shared" si="2"/>
        <v>1.25</v>
      </c>
      <c r="E144" s="233"/>
    </row>
    <row r="145" ht="20.1" customHeight="1" spans="1:5">
      <c r="A145" s="236" t="s">
        <v>163</v>
      </c>
      <c r="B145" s="233"/>
      <c r="C145" s="233"/>
      <c r="D145" s="232" t="e">
        <f t="shared" si="2"/>
        <v>#DIV/0!</v>
      </c>
      <c r="E145" s="233"/>
    </row>
    <row r="146" ht="20.1" customHeight="1" spans="1:5">
      <c r="A146" s="236" t="s">
        <v>164</v>
      </c>
      <c r="B146" s="233"/>
      <c r="C146" s="233"/>
      <c r="D146" s="232" t="e">
        <f t="shared" si="2"/>
        <v>#DIV/0!</v>
      </c>
      <c r="E146" s="233"/>
    </row>
    <row r="147" ht="20.1" customHeight="1" spans="1:5">
      <c r="A147" s="236" t="s">
        <v>165</v>
      </c>
      <c r="B147" s="233"/>
      <c r="C147" s="233"/>
      <c r="D147" s="232" t="e">
        <f t="shared" si="2"/>
        <v>#DIV/0!</v>
      </c>
      <c r="E147" s="233"/>
    </row>
    <row r="148" ht="20.1" customHeight="1" spans="1:5">
      <c r="A148" s="234" t="s">
        <v>166</v>
      </c>
      <c r="B148" s="233"/>
      <c r="C148" s="233"/>
      <c r="D148" s="232" t="e">
        <f t="shared" si="2"/>
        <v>#DIV/0!</v>
      </c>
      <c r="E148" s="233"/>
    </row>
    <row r="149" ht="20.1" customHeight="1" spans="1:5">
      <c r="A149" s="234" t="s">
        <v>84</v>
      </c>
      <c r="B149" s="233"/>
      <c r="C149" s="233"/>
      <c r="D149" s="232" t="e">
        <f t="shared" si="2"/>
        <v>#DIV/0!</v>
      </c>
      <c r="E149" s="233"/>
    </row>
    <row r="150" ht="20.1" customHeight="1" spans="1:5">
      <c r="A150" s="234" t="s">
        <v>167</v>
      </c>
      <c r="B150" s="233"/>
      <c r="C150" s="233"/>
      <c r="D150" s="232" t="e">
        <f t="shared" si="2"/>
        <v>#DIV/0!</v>
      </c>
      <c r="E150" s="233"/>
    </row>
    <row r="151" ht="20.1" customHeight="1" spans="1:5">
      <c r="A151" s="236" t="s">
        <v>168</v>
      </c>
      <c r="B151" s="235">
        <f>SUM(B152:B160)</f>
        <v>2395</v>
      </c>
      <c r="C151" s="235">
        <f>SUM(C152:C160)</f>
        <v>2579</v>
      </c>
      <c r="D151" s="232">
        <f t="shared" si="2"/>
        <v>1.0768267223382</v>
      </c>
      <c r="E151" s="233"/>
    </row>
    <row r="152" ht="20.1" customHeight="1" spans="1:5">
      <c r="A152" s="236" t="s">
        <v>75</v>
      </c>
      <c r="B152" s="233">
        <v>1318</v>
      </c>
      <c r="C152" s="233">
        <v>1456</v>
      </c>
      <c r="D152" s="232">
        <f t="shared" si="2"/>
        <v>1.10470409711684</v>
      </c>
      <c r="E152" s="233"/>
    </row>
    <row r="153" ht="20.1" customHeight="1" spans="1:5">
      <c r="A153" s="236" t="s">
        <v>76</v>
      </c>
      <c r="B153" s="233"/>
      <c r="C153" s="233"/>
      <c r="D153" s="232" t="e">
        <f t="shared" si="2"/>
        <v>#DIV/0!</v>
      </c>
      <c r="E153" s="233"/>
    </row>
    <row r="154" ht="20.1" customHeight="1" spans="1:5">
      <c r="A154" s="230" t="s">
        <v>77</v>
      </c>
      <c r="B154" s="233"/>
      <c r="C154" s="233"/>
      <c r="D154" s="232" t="e">
        <f t="shared" si="2"/>
        <v>#DIV/0!</v>
      </c>
      <c r="E154" s="233"/>
    </row>
    <row r="155" ht="20.1" customHeight="1" spans="1:5">
      <c r="A155" s="234" t="s">
        <v>169</v>
      </c>
      <c r="B155" s="233">
        <v>25</v>
      </c>
      <c r="C155" s="233">
        <v>30</v>
      </c>
      <c r="D155" s="232">
        <f t="shared" si="2"/>
        <v>1.2</v>
      </c>
      <c r="E155" s="233"/>
    </row>
    <row r="156" ht="20.1" customHeight="1" spans="1:5">
      <c r="A156" s="234" t="s">
        <v>170</v>
      </c>
      <c r="B156" s="233">
        <v>0</v>
      </c>
      <c r="C156" s="233"/>
      <c r="D156" s="232" t="e">
        <f t="shared" si="2"/>
        <v>#DIV/0!</v>
      </c>
      <c r="E156" s="233"/>
    </row>
    <row r="157" ht="20.1" customHeight="1" spans="1:5">
      <c r="A157" s="234" t="s">
        <v>171</v>
      </c>
      <c r="B157" s="233">
        <v>5</v>
      </c>
      <c r="C157" s="233">
        <v>5</v>
      </c>
      <c r="D157" s="232">
        <f t="shared" si="2"/>
        <v>1</v>
      </c>
      <c r="E157" s="233"/>
    </row>
    <row r="158" ht="20.1" customHeight="1" spans="1:5">
      <c r="A158" s="236" t="s">
        <v>118</v>
      </c>
      <c r="B158" s="233"/>
      <c r="C158" s="233"/>
      <c r="D158" s="232" t="e">
        <f t="shared" si="2"/>
        <v>#DIV/0!</v>
      </c>
      <c r="E158" s="233"/>
    </row>
    <row r="159" ht="20.1" customHeight="1" spans="1:5">
      <c r="A159" s="236" t="s">
        <v>84</v>
      </c>
      <c r="B159" s="233"/>
      <c r="C159" s="233"/>
      <c r="D159" s="232" t="e">
        <f t="shared" si="2"/>
        <v>#DIV/0!</v>
      </c>
      <c r="E159" s="233"/>
    </row>
    <row r="160" ht="20.1" customHeight="1" spans="1:5">
      <c r="A160" s="236" t="s">
        <v>172</v>
      </c>
      <c r="B160" s="233">
        <v>1047</v>
      </c>
      <c r="C160" s="233">
        <v>1088</v>
      </c>
      <c r="D160" s="232">
        <f t="shared" si="2"/>
        <v>1.03915950334288</v>
      </c>
      <c r="E160" s="233"/>
    </row>
    <row r="161" ht="20.1" customHeight="1" spans="1:5">
      <c r="A161" s="234" t="s">
        <v>173</v>
      </c>
      <c r="B161" s="235">
        <f>SUM(B162:B173)</f>
        <v>452</v>
      </c>
      <c r="C161" s="235">
        <f>SUM(C162:C173)</f>
        <v>468</v>
      </c>
      <c r="D161" s="232">
        <f t="shared" si="2"/>
        <v>1.0353982300885</v>
      </c>
      <c r="E161" s="233"/>
    </row>
    <row r="162" ht="20.1" customHeight="1" spans="1:5">
      <c r="A162" s="234" t="s">
        <v>75</v>
      </c>
      <c r="B162" s="233">
        <v>446</v>
      </c>
      <c r="C162" s="233">
        <v>460</v>
      </c>
      <c r="D162" s="232">
        <f t="shared" si="2"/>
        <v>1.03139013452915</v>
      </c>
      <c r="E162" s="233"/>
    </row>
    <row r="163" ht="20.1" customHeight="1" spans="1:5">
      <c r="A163" s="234" t="s">
        <v>76</v>
      </c>
      <c r="B163" s="233"/>
      <c r="C163" s="233"/>
      <c r="D163" s="232" t="e">
        <f t="shared" si="2"/>
        <v>#DIV/0!</v>
      </c>
      <c r="E163" s="233"/>
    </row>
    <row r="164" ht="20.1" customHeight="1" spans="1:5">
      <c r="A164" s="236" t="s">
        <v>77</v>
      </c>
      <c r="B164" s="233"/>
      <c r="C164" s="233"/>
      <c r="D164" s="232" t="e">
        <f t="shared" si="2"/>
        <v>#DIV/0!</v>
      </c>
      <c r="E164" s="233"/>
    </row>
    <row r="165" ht="20.1" customHeight="1" spans="1:5">
      <c r="A165" s="236" t="s">
        <v>174</v>
      </c>
      <c r="B165" s="233"/>
      <c r="C165" s="233"/>
      <c r="D165" s="232" t="e">
        <f t="shared" si="2"/>
        <v>#DIV/0!</v>
      </c>
      <c r="E165" s="233"/>
    </row>
    <row r="166" ht="20.25" customHeight="1" spans="1:5">
      <c r="A166" s="236" t="s">
        <v>175</v>
      </c>
      <c r="B166" s="233"/>
      <c r="C166" s="233"/>
      <c r="D166" s="232" t="e">
        <f t="shared" si="2"/>
        <v>#DIV/0!</v>
      </c>
      <c r="E166" s="233"/>
    </row>
    <row r="167" ht="20.1" customHeight="1" spans="1:5">
      <c r="A167" s="236" t="s">
        <v>176</v>
      </c>
      <c r="B167" s="233"/>
      <c r="C167" s="233"/>
      <c r="D167" s="232" t="e">
        <f t="shared" si="2"/>
        <v>#DIV/0!</v>
      </c>
      <c r="E167" s="233"/>
    </row>
    <row r="168" ht="20.1" customHeight="1" spans="1:5">
      <c r="A168" s="234" t="s">
        <v>177</v>
      </c>
      <c r="B168" s="233"/>
      <c r="C168" s="233"/>
      <c r="D168" s="232" t="e">
        <f t="shared" si="2"/>
        <v>#DIV/0!</v>
      </c>
      <c r="E168" s="233"/>
    </row>
    <row r="169" ht="20.1" customHeight="1" spans="1:5">
      <c r="A169" s="234" t="s">
        <v>178</v>
      </c>
      <c r="B169" s="233"/>
      <c r="C169" s="233"/>
      <c r="D169" s="232" t="e">
        <f t="shared" si="2"/>
        <v>#DIV/0!</v>
      </c>
      <c r="E169" s="233"/>
    </row>
    <row r="170" ht="20.1" customHeight="1" spans="1:5">
      <c r="A170" s="234" t="s">
        <v>179</v>
      </c>
      <c r="B170" s="233">
        <v>6</v>
      </c>
      <c r="C170" s="233">
        <v>8</v>
      </c>
      <c r="D170" s="232">
        <f t="shared" si="2"/>
        <v>1.33333333333333</v>
      </c>
      <c r="E170" s="233"/>
    </row>
    <row r="171" ht="20.1" customHeight="1" spans="1:5">
      <c r="A171" s="236" t="s">
        <v>118</v>
      </c>
      <c r="B171" s="233"/>
      <c r="C171" s="233"/>
      <c r="D171" s="232" t="e">
        <f t="shared" si="2"/>
        <v>#DIV/0!</v>
      </c>
      <c r="E171" s="233"/>
    </row>
    <row r="172" ht="20.1" customHeight="1" spans="1:5">
      <c r="A172" s="236" t="s">
        <v>84</v>
      </c>
      <c r="B172" s="233"/>
      <c r="C172" s="233"/>
      <c r="D172" s="232" t="e">
        <f t="shared" si="2"/>
        <v>#DIV/0!</v>
      </c>
      <c r="E172" s="233"/>
    </row>
    <row r="173" ht="20.1" customHeight="1" spans="1:5">
      <c r="A173" s="236" t="s">
        <v>180</v>
      </c>
      <c r="B173" s="233"/>
      <c r="C173" s="233"/>
      <c r="D173" s="232" t="e">
        <f t="shared" si="2"/>
        <v>#DIV/0!</v>
      </c>
      <c r="E173" s="233"/>
    </row>
    <row r="174" ht="20.1" customHeight="1" spans="1:5">
      <c r="A174" s="234" t="s">
        <v>181</v>
      </c>
      <c r="B174" s="235">
        <f>SUM(B175:B180)</f>
        <v>0</v>
      </c>
      <c r="C174" s="235">
        <f>SUM(C175:C180)</f>
        <v>0</v>
      </c>
      <c r="D174" s="232" t="e">
        <f t="shared" si="2"/>
        <v>#DIV/0!</v>
      </c>
      <c r="E174" s="233"/>
    </row>
    <row r="175" ht="20.1" customHeight="1" spans="1:5">
      <c r="A175" s="234" t="s">
        <v>75</v>
      </c>
      <c r="B175" s="233"/>
      <c r="C175" s="233"/>
      <c r="D175" s="232" t="e">
        <f t="shared" si="2"/>
        <v>#DIV/0!</v>
      </c>
      <c r="E175" s="233"/>
    </row>
    <row r="176" s="221" customFormat="1" ht="20.1" customHeight="1" spans="1:5">
      <c r="A176" s="234" t="s">
        <v>76</v>
      </c>
      <c r="B176" s="233"/>
      <c r="C176" s="233"/>
      <c r="D176" s="232" t="e">
        <f t="shared" si="2"/>
        <v>#DIV/0!</v>
      </c>
      <c r="E176" s="233"/>
    </row>
    <row r="177" ht="20.1" customHeight="1" spans="1:5">
      <c r="A177" s="236" t="s">
        <v>77</v>
      </c>
      <c r="B177" s="233"/>
      <c r="C177" s="233"/>
      <c r="D177" s="232" t="e">
        <f t="shared" si="2"/>
        <v>#DIV/0!</v>
      </c>
      <c r="E177" s="233"/>
    </row>
    <row r="178" ht="20.1" customHeight="1" spans="1:5">
      <c r="A178" s="236" t="s">
        <v>182</v>
      </c>
      <c r="B178" s="233"/>
      <c r="C178" s="233"/>
      <c r="D178" s="232" t="e">
        <f t="shared" si="2"/>
        <v>#DIV/0!</v>
      </c>
      <c r="E178" s="233"/>
    </row>
    <row r="179" ht="20.1" customHeight="1" spans="1:5">
      <c r="A179" s="236" t="s">
        <v>84</v>
      </c>
      <c r="B179" s="233"/>
      <c r="C179" s="233"/>
      <c r="D179" s="232" t="e">
        <f t="shared" si="2"/>
        <v>#DIV/0!</v>
      </c>
      <c r="E179" s="233"/>
    </row>
    <row r="180" ht="20.1" customHeight="1" spans="1:5">
      <c r="A180" s="230" t="s">
        <v>183</v>
      </c>
      <c r="B180" s="233"/>
      <c r="C180" s="233"/>
      <c r="D180" s="232" t="e">
        <f t="shared" si="2"/>
        <v>#DIV/0!</v>
      </c>
      <c r="E180" s="233"/>
    </row>
    <row r="181" ht="20.1" customHeight="1" spans="1:5">
      <c r="A181" s="234" t="s">
        <v>184</v>
      </c>
      <c r="B181" s="235">
        <f>SUM(B182:B187)</f>
        <v>40</v>
      </c>
      <c r="C181" s="235">
        <f>SUM(C182:C187)</f>
        <v>46</v>
      </c>
      <c r="D181" s="232">
        <f t="shared" si="2"/>
        <v>1.15</v>
      </c>
      <c r="E181" s="233"/>
    </row>
    <row r="182" ht="20.1" customHeight="1" spans="1:5">
      <c r="A182" s="234" t="s">
        <v>75</v>
      </c>
      <c r="B182" s="233">
        <v>34</v>
      </c>
      <c r="C182" s="233">
        <v>40</v>
      </c>
      <c r="D182" s="232">
        <f t="shared" si="2"/>
        <v>1.17647058823529</v>
      </c>
      <c r="E182" s="233"/>
    </row>
    <row r="183" ht="20.25" customHeight="1" spans="1:5">
      <c r="A183" s="234" t="s">
        <v>76</v>
      </c>
      <c r="B183" s="233">
        <v>1</v>
      </c>
      <c r="C183" s="233"/>
      <c r="D183" s="232">
        <f t="shared" si="2"/>
        <v>0</v>
      </c>
      <c r="E183" s="233"/>
    </row>
    <row r="184" ht="20.1" customHeight="1" spans="1:5">
      <c r="A184" s="236" t="s">
        <v>77</v>
      </c>
      <c r="B184" s="233">
        <v>0</v>
      </c>
      <c r="C184" s="233"/>
      <c r="D184" s="232" t="e">
        <f t="shared" si="2"/>
        <v>#DIV/0!</v>
      </c>
      <c r="E184" s="233"/>
    </row>
    <row r="185" ht="20.1" customHeight="1" spans="1:5">
      <c r="A185" s="236" t="s">
        <v>185</v>
      </c>
      <c r="B185" s="233">
        <v>0</v>
      </c>
      <c r="C185" s="233"/>
      <c r="D185" s="232" t="e">
        <f t="shared" si="2"/>
        <v>#DIV/0!</v>
      </c>
      <c r="E185" s="233"/>
    </row>
    <row r="186" ht="20.1" customHeight="1" spans="1:5">
      <c r="A186" s="236" t="s">
        <v>84</v>
      </c>
      <c r="B186" s="233">
        <v>0</v>
      </c>
      <c r="C186" s="233"/>
      <c r="D186" s="232" t="e">
        <f t="shared" si="2"/>
        <v>#DIV/0!</v>
      </c>
      <c r="E186" s="233"/>
    </row>
    <row r="187" ht="20.1" customHeight="1" spans="1:5">
      <c r="A187" s="234" t="s">
        <v>186</v>
      </c>
      <c r="B187" s="233">
        <v>5</v>
      </c>
      <c r="C187" s="233">
        <v>6</v>
      </c>
      <c r="D187" s="232">
        <f t="shared" si="2"/>
        <v>1.2</v>
      </c>
      <c r="E187" s="233"/>
    </row>
    <row r="188" ht="20.1" customHeight="1" spans="1:5">
      <c r="A188" s="234" t="s">
        <v>187</v>
      </c>
      <c r="B188" s="235">
        <f>SUM(B189:B196)</f>
        <v>74</v>
      </c>
      <c r="C188" s="235">
        <f>SUM(C189:C196)</f>
        <v>82</v>
      </c>
      <c r="D188" s="232">
        <f t="shared" si="2"/>
        <v>1.10810810810811</v>
      </c>
      <c r="E188" s="233"/>
    </row>
    <row r="189" ht="20.1" customHeight="1" spans="1:5">
      <c r="A189" s="234" t="s">
        <v>75</v>
      </c>
      <c r="B189" s="233">
        <v>50</v>
      </c>
      <c r="C189" s="233">
        <v>55</v>
      </c>
      <c r="D189" s="232">
        <f t="shared" si="2"/>
        <v>1.1</v>
      </c>
      <c r="E189" s="233"/>
    </row>
    <row r="190" ht="20.1" customHeight="1" spans="1:5">
      <c r="A190" s="236" t="s">
        <v>76</v>
      </c>
      <c r="B190" s="233">
        <v>0</v>
      </c>
      <c r="C190" s="233"/>
      <c r="D190" s="232" t="e">
        <f t="shared" si="2"/>
        <v>#DIV/0!</v>
      </c>
      <c r="E190" s="233"/>
    </row>
    <row r="191" ht="20.1" customHeight="1" spans="1:5">
      <c r="A191" s="236" t="s">
        <v>77</v>
      </c>
      <c r="B191" s="233">
        <v>0</v>
      </c>
      <c r="C191" s="233"/>
      <c r="D191" s="232" t="e">
        <f t="shared" si="2"/>
        <v>#DIV/0!</v>
      </c>
      <c r="E191" s="233"/>
    </row>
    <row r="192" ht="20.1" customHeight="1" spans="1:5">
      <c r="A192" s="236" t="s">
        <v>188</v>
      </c>
      <c r="B192" s="233">
        <v>3</v>
      </c>
      <c r="C192" s="233">
        <v>3</v>
      </c>
      <c r="D192" s="232">
        <f t="shared" si="2"/>
        <v>1</v>
      </c>
      <c r="E192" s="233"/>
    </row>
    <row r="193" ht="20.1" customHeight="1" spans="1:5">
      <c r="A193" s="230" t="s">
        <v>189</v>
      </c>
      <c r="B193" s="233">
        <v>4</v>
      </c>
      <c r="C193" s="233">
        <v>4</v>
      </c>
      <c r="D193" s="232">
        <f t="shared" si="2"/>
        <v>1</v>
      </c>
      <c r="E193" s="233"/>
    </row>
    <row r="194" ht="20.1" customHeight="1" spans="1:5">
      <c r="A194" s="234" t="s">
        <v>190</v>
      </c>
      <c r="B194" s="233">
        <v>2</v>
      </c>
      <c r="C194" s="233">
        <v>2</v>
      </c>
      <c r="D194" s="232">
        <f t="shared" si="2"/>
        <v>1</v>
      </c>
      <c r="E194" s="233"/>
    </row>
    <row r="195" ht="20.1" customHeight="1" spans="1:5">
      <c r="A195" s="234" t="s">
        <v>84</v>
      </c>
      <c r="B195" s="233">
        <v>0</v>
      </c>
      <c r="C195" s="233"/>
      <c r="D195" s="232" t="e">
        <f t="shared" si="2"/>
        <v>#DIV/0!</v>
      </c>
      <c r="E195" s="233"/>
    </row>
    <row r="196" ht="20.1" customHeight="1" spans="1:5">
      <c r="A196" s="234" t="s">
        <v>191</v>
      </c>
      <c r="B196" s="233">
        <v>15</v>
      </c>
      <c r="C196" s="233">
        <v>18</v>
      </c>
      <c r="D196" s="232">
        <f t="shared" si="2"/>
        <v>1.2</v>
      </c>
      <c r="E196" s="233"/>
    </row>
    <row r="197" ht="20.1" customHeight="1" spans="1:5">
      <c r="A197" s="236" t="s">
        <v>192</v>
      </c>
      <c r="B197" s="235">
        <f>SUM(B198:B202)</f>
        <v>118</v>
      </c>
      <c r="C197" s="235">
        <f>SUM(C198:C202)</f>
        <v>120</v>
      </c>
      <c r="D197" s="232">
        <f t="shared" ref="D197:D260" si="3">C197/B197</f>
        <v>1.01694915254237</v>
      </c>
      <c r="E197" s="233"/>
    </row>
    <row r="198" ht="20.1" customHeight="1" spans="1:5">
      <c r="A198" s="236" t="s">
        <v>75</v>
      </c>
      <c r="B198" s="233">
        <v>118</v>
      </c>
      <c r="C198" s="233">
        <v>120</v>
      </c>
      <c r="D198" s="232">
        <f t="shared" si="3"/>
        <v>1.01694915254237</v>
      </c>
      <c r="E198" s="233"/>
    </row>
    <row r="199" ht="20.1" customHeight="1" spans="1:5">
      <c r="A199" s="236" t="s">
        <v>76</v>
      </c>
      <c r="B199" s="233"/>
      <c r="C199" s="233"/>
      <c r="D199" s="232" t="e">
        <f t="shared" si="3"/>
        <v>#DIV/0!</v>
      </c>
      <c r="E199" s="233"/>
    </row>
    <row r="200" ht="20.1" customHeight="1" spans="1:5">
      <c r="A200" s="234" t="s">
        <v>77</v>
      </c>
      <c r="B200" s="233"/>
      <c r="C200" s="233"/>
      <c r="D200" s="232" t="e">
        <f t="shared" si="3"/>
        <v>#DIV/0!</v>
      </c>
      <c r="E200" s="233"/>
    </row>
    <row r="201" ht="20.1" customHeight="1" spans="1:5">
      <c r="A201" s="234" t="s">
        <v>193</v>
      </c>
      <c r="B201" s="233"/>
      <c r="C201" s="233"/>
      <c r="D201" s="232" t="e">
        <f t="shared" si="3"/>
        <v>#DIV/0!</v>
      </c>
      <c r="E201" s="233"/>
    </row>
    <row r="202" ht="20.1" customHeight="1" spans="1:5">
      <c r="A202" s="234" t="s">
        <v>194</v>
      </c>
      <c r="B202" s="233"/>
      <c r="C202" s="233"/>
      <c r="D202" s="232" t="e">
        <f t="shared" si="3"/>
        <v>#DIV/0!</v>
      </c>
      <c r="E202" s="233"/>
    </row>
    <row r="203" ht="20.1" customHeight="1" spans="1:5">
      <c r="A203" s="236" t="s">
        <v>195</v>
      </c>
      <c r="B203" s="235">
        <f>SUM(B204:B209)</f>
        <v>67</v>
      </c>
      <c r="C203" s="235">
        <f>SUM(C204:C209)</f>
        <v>72</v>
      </c>
      <c r="D203" s="232">
        <f t="shared" si="3"/>
        <v>1.07462686567164</v>
      </c>
      <c r="E203" s="233"/>
    </row>
    <row r="204" ht="20.1" customHeight="1" spans="1:5">
      <c r="A204" s="236" t="s">
        <v>75</v>
      </c>
      <c r="B204" s="233">
        <v>67</v>
      </c>
      <c r="C204" s="233">
        <v>72</v>
      </c>
      <c r="D204" s="232">
        <f t="shared" si="3"/>
        <v>1.07462686567164</v>
      </c>
      <c r="E204" s="233"/>
    </row>
    <row r="205" ht="20.1" customHeight="1" spans="1:5">
      <c r="A205" s="236" t="s">
        <v>76</v>
      </c>
      <c r="B205" s="233"/>
      <c r="C205" s="233"/>
      <c r="D205" s="232" t="e">
        <f t="shared" si="3"/>
        <v>#DIV/0!</v>
      </c>
      <c r="E205" s="233"/>
    </row>
    <row r="206" ht="20.1" customHeight="1" spans="1:5">
      <c r="A206" s="230" t="s">
        <v>77</v>
      </c>
      <c r="B206" s="233"/>
      <c r="C206" s="233"/>
      <c r="D206" s="232" t="e">
        <f t="shared" si="3"/>
        <v>#DIV/0!</v>
      </c>
      <c r="E206" s="233"/>
    </row>
    <row r="207" ht="20.1" customHeight="1" spans="1:5">
      <c r="A207" s="234" t="s">
        <v>89</v>
      </c>
      <c r="B207" s="233"/>
      <c r="C207" s="233"/>
      <c r="D207" s="232" t="e">
        <f t="shared" si="3"/>
        <v>#DIV/0!</v>
      </c>
      <c r="E207" s="233"/>
    </row>
    <row r="208" ht="20.1" customHeight="1" spans="1:5">
      <c r="A208" s="234" t="s">
        <v>84</v>
      </c>
      <c r="B208" s="233"/>
      <c r="C208" s="233"/>
      <c r="D208" s="232" t="e">
        <f t="shared" si="3"/>
        <v>#DIV/0!</v>
      </c>
      <c r="E208" s="233"/>
    </row>
    <row r="209" ht="20.1" customHeight="1" spans="1:5">
      <c r="A209" s="234" t="s">
        <v>196</v>
      </c>
      <c r="B209" s="233"/>
      <c r="C209" s="233"/>
      <c r="D209" s="232" t="e">
        <f t="shared" si="3"/>
        <v>#DIV/0!</v>
      </c>
      <c r="E209" s="233"/>
    </row>
    <row r="210" ht="20.1" customHeight="1" spans="1:5">
      <c r="A210" s="236" t="s">
        <v>197</v>
      </c>
      <c r="B210" s="235">
        <f>SUM(B211:B217)</f>
        <v>241</v>
      </c>
      <c r="C210" s="235">
        <f>SUM(C211:C217)</f>
        <v>273</v>
      </c>
      <c r="D210" s="232">
        <f t="shared" si="3"/>
        <v>1.13278008298755</v>
      </c>
      <c r="E210" s="233"/>
    </row>
    <row r="211" ht="20.1" customHeight="1" spans="1:5">
      <c r="A211" s="236" t="s">
        <v>75</v>
      </c>
      <c r="B211" s="233">
        <v>210</v>
      </c>
      <c r="C211" s="233">
        <v>238</v>
      </c>
      <c r="D211" s="232">
        <f t="shared" si="3"/>
        <v>1.13333333333333</v>
      </c>
      <c r="E211" s="233"/>
    </row>
    <row r="212" ht="20.1" customHeight="1" spans="1:5">
      <c r="A212" s="236" t="s">
        <v>76</v>
      </c>
      <c r="B212" s="233">
        <v>31</v>
      </c>
      <c r="C212" s="233">
        <v>35</v>
      </c>
      <c r="D212" s="232">
        <f t="shared" si="3"/>
        <v>1.12903225806452</v>
      </c>
      <c r="E212" s="233"/>
    </row>
    <row r="213" ht="20.1" customHeight="1" spans="1:5">
      <c r="A213" s="234" t="s">
        <v>77</v>
      </c>
      <c r="B213" s="233"/>
      <c r="C213" s="233"/>
      <c r="D213" s="232" t="e">
        <f t="shared" si="3"/>
        <v>#DIV/0!</v>
      </c>
      <c r="E213" s="233"/>
    </row>
    <row r="214" ht="20.1" customHeight="1" spans="1:5">
      <c r="A214" s="234" t="s">
        <v>198</v>
      </c>
      <c r="B214" s="233"/>
      <c r="C214" s="233"/>
      <c r="D214" s="232" t="e">
        <f t="shared" si="3"/>
        <v>#DIV/0!</v>
      </c>
      <c r="E214" s="233"/>
    </row>
    <row r="215" ht="20.1" customHeight="1" spans="1:5">
      <c r="A215" s="234" t="s">
        <v>199</v>
      </c>
      <c r="B215" s="233"/>
      <c r="C215" s="233"/>
      <c r="D215" s="232" t="e">
        <f t="shared" si="3"/>
        <v>#DIV/0!</v>
      </c>
      <c r="E215" s="233"/>
    </row>
    <row r="216" ht="20.1" customHeight="1" spans="1:5">
      <c r="A216" s="236" t="s">
        <v>84</v>
      </c>
      <c r="B216" s="233"/>
      <c r="C216" s="233"/>
      <c r="D216" s="232" t="e">
        <f t="shared" si="3"/>
        <v>#DIV/0!</v>
      </c>
      <c r="E216" s="233"/>
    </row>
    <row r="217" ht="20.1" customHeight="1" spans="1:5">
      <c r="A217" s="236" t="s">
        <v>200</v>
      </c>
      <c r="B217" s="233"/>
      <c r="C217" s="233"/>
      <c r="D217" s="232" t="e">
        <f t="shared" si="3"/>
        <v>#DIV/0!</v>
      </c>
      <c r="E217" s="233"/>
    </row>
    <row r="218" ht="20.1" customHeight="1" spans="1:5">
      <c r="A218" s="236" t="s">
        <v>201</v>
      </c>
      <c r="B218" s="237">
        <f>SUM(B219:B224)</f>
        <v>3652</v>
      </c>
      <c r="C218" s="237">
        <f>SUM(C219:C224)</f>
        <v>3930</v>
      </c>
      <c r="D218" s="232">
        <f t="shared" si="3"/>
        <v>1.07612267250821</v>
      </c>
      <c r="E218" s="233"/>
    </row>
    <row r="219" ht="20.1" customHeight="1" spans="1:5">
      <c r="A219" s="236" t="s">
        <v>75</v>
      </c>
      <c r="B219" s="233">
        <v>3152</v>
      </c>
      <c r="C219" s="233">
        <v>3380</v>
      </c>
      <c r="D219" s="232">
        <f t="shared" si="3"/>
        <v>1.07233502538071</v>
      </c>
      <c r="E219" s="233"/>
    </row>
    <row r="220" ht="20.1" customHeight="1" spans="1:5">
      <c r="A220" s="234" t="s">
        <v>76</v>
      </c>
      <c r="B220" s="233"/>
      <c r="C220" s="233"/>
      <c r="D220" s="232" t="e">
        <f t="shared" si="3"/>
        <v>#DIV/0!</v>
      </c>
      <c r="E220" s="233"/>
    </row>
    <row r="221" ht="20.1" customHeight="1" spans="1:5">
      <c r="A221" s="234" t="s">
        <v>77</v>
      </c>
      <c r="B221" s="233">
        <v>200</v>
      </c>
      <c r="C221" s="233">
        <v>200</v>
      </c>
      <c r="D221" s="232">
        <f t="shared" si="3"/>
        <v>1</v>
      </c>
      <c r="E221" s="233"/>
    </row>
    <row r="222" ht="20.1" customHeight="1" spans="1:5">
      <c r="A222" s="234" t="s">
        <v>202</v>
      </c>
      <c r="B222" s="233">
        <v>200</v>
      </c>
      <c r="C222" s="233">
        <v>200</v>
      </c>
      <c r="D222" s="232">
        <f t="shared" si="3"/>
        <v>1</v>
      </c>
      <c r="E222" s="233"/>
    </row>
    <row r="223" ht="20.1" customHeight="1" spans="1:5">
      <c r="A223" s="236" t="s">
        <v>84</v>
      </c>
      <c r="B223" s="233"/>
      <c r="C223" s="233"/>
      <c r="D223" s="232" t="e">
        <f t="shared" si="3"/>
        <v>#DIV/0!</v>
      </c>
      <c r="E223" s="233"/>
    </row>
    <row r="224" ht="20.1" customHeight="1" spans="1:5">
      <c r="A224" s="236" t="s">
        <v>203</v>
      </c>
      <c r="B224" s="233">
        <v>100</v>
      </c>
      <c r="C224" s="233">
        <v>150</v>
      </c>
      <c r="D224" s="232">
        <f t="shared" si="3"/>
        <v>1.5</v>
      </c>
      <c r="E224" s="233"/>
    </row>
    <row r="225" ht="20.1" customHeight="1" spans="1:5">
      <c r="A225" s="236" t="s">
        <v>204</v>
      </c>
      <c r="B225" s="238">
        <f>SUM(B226:B230)</f>
        <v>526</v>
      </c>
      <c r="C225" s="238">
        <f>SUM(C226:C230)</f>
        <v>578</v>
      </c>
      <c r="D225" s="232">
        <f t="shared" si="3"/>
        <v>1.09885931558935</v>
      </c>
      <c r="E225" s="233"/>
    </row>
    <row r="226" ht="20.1" customHeight="1" spans="1:5">
      <c r="A226" s="234" t="s">
        <v>75</v>
      </c>
      <c r="B226" s="233">
        <v>519</v>
      </c>
      <c r="C226" s="233">
        <v>568</v>
      </c>
      <c r="D226" s="232">
        <f t="shared" si="3"/>
        <v>1.09441233140655</v>
      </c>
      <c r="E226" s="233"/>
    </row>
    <row r="227" ht="20.1" customHeight="1" spans="1:5">
      <c r="A227" s="234" t="s">
        <v>76</v>
      </c>
      <c r="B227" s="233"/>
      <c r="C227" s="233"/>
      <c r="D227" s="232" t="e">
        <f t="shared" si="3"/>
        <v>#DIV/0!</v>
      </c>
      <c r="E227" s="233"/>
    </row>
    <row r="228" ht="20.1" customHeight="1" spans="1:5">
      <c r="A228" s="234" t="s">
        <v>77</v>
      </c>
      <c r="B228" s="233"/>
      <c r="C228" s="233"/>
      <c r="D228" s="232" t="e">
        <f t="shared" si="3"/>
        <v>#DIV/0!</v>
      </c>
      <c r="E228" s="233"/>
    </row>
    <row r="229" ht="20.1" customHeight="1" spans="1:5">
      <c r="A229" s="236" t="s">
        <v>84</v>
      </c>
      <c r="B229" s="233"/>
      <c r="C229" s="233"/>
      <c r="D229" s="232" t="e">
        <f t="shared" si="3"/>
        <v>#DIV/0!</v>
      </c>
      <c r="E229" s="233"/>
    </row>
    <row r="230" ht="20.1" customHeight="1" spans="1:5">
      <c r="A230" s="236" t="s">
        <v>205</v>
      </c>
      <c r="B230" s="233">
        <v>7</v>
      </c>
      <c r="C230" s="233">
        <v>10</v>
      </c>
      <c r="D230" s="232">
        <f t="shared" si="3"/>
        <v>1.42857142857143</v>
      </c>
      <c r="E230" s="233"/>
    </row>
    <row r="231" ht="20.1" customHeight="1" spans="1:5">
      <c r="A231" s="236" t="s">
        <v>206</v>
      </c>
      <c r="B231" s="237">
        <f>SUM(B232:B236)</f>
        <v>419</v>
      </c>
      <c r="C231" s="237">
        <f>SUM(C232:C236)</f>
        <v>436</v>
      </c>
      <c r="D231" s="232">
        <f t="shared" si="3"/>
        <v>1.04057279236277</v>
      </c>
      <c r="E231" s="233"/>
    </row>
    <row r="232" ht="20.1" customHeight="1" spans="1:5">
      <c r="A232" s="230" t="s">
        <v>75</v>
      </c>
      <c r="B232" s="233">
        <v>419</v>
      </c>
      <c r="C232" s="233">
        <v>436</v>
      </c>
      <c r="D232" s="232">
        <f t="shared" si="3"/>
        <v>1.04057279236277</v>
      </c>
      <c r="E232" s="233"/>
    </row>
    <row r="233" ht="20.1" customHeight="1" spans="1:5">
      <c r="A233" s="234" t="s">
        <v>76</v>
      </c>
      <c r="B233" s="233"/>
      <c r="C233" s="233"/>
      <c r="D233" s="232" t="e">
        <f t="shared" si="3"/>
        <v>#DIV/0!</v>
      </c>
      <c r="E233" s="233"/>
    </row>
    <row r="234" ht="20.1" customHeight="1" spans="1:5">
      <c r="A234" s="234" t="s">
        <v>77</v>
      </c>
      <c r="B234" s="233"/>
      <c r="C234" s="233"/>
      <c r="D234" s="232" t="e">
        <f t="shared" si="3"/>
        <v>#DIV/0!</v>
      </c>
      <c r="E234" s="233"/>
    </row>
    <row r="235" ht="20.1" customHeight="1" spans="1:5">
      <c r="A235" s="234" t="s">
        <v>84</v>
      </c>
      <c r="B235" s="233"/>
      <c r="C235" s="233"/>
      <c r="D235" s="232" t="e">
        <f t="shared" si="3"/>
        <v>#DIV/0!</v>
      </c>
      <c r="E235" s="233"/>
    </row>
    <row r="236" ht="20.1" customHeight="1" spans="1:5">
      <c r="A236" s="236" t="s">
        <v>207</v>
      </c>
      <c r="B236" s="233"/>
      <c r="C236" s="233"/>
      <c r="D236" s="232" t="e">
        <f t="shared" si="3"/>
        <v>#DIV/0!</v>
      </c>
      <c r="E236" s="233"/>
    </row>
    <row r="237" ht="20.1" customHeight="1" spans="1:5">
      <c r="A237" s="236" t="s">
        <v>208</v>
      </c>
      <c r="B237" s="235">
        <f>SUM(B238:B242)</f>
        <v>133</v>
      </c>
      <c r="C237" s="235">
        <f>SUM(C238:C242)</f>
        <v>150</v>
      </c>
      <c r="D237" s="232">
        <f t="shared" si="3"/>
        <v>1.12781954887218</v>
      </c>
      <c r="E237" s="233"/>
    </row>
    <row r="238" ht="20.1" customHeight="1" spans="1:5">
      <c r="A238" s="236" t="s">
        <v>75</v>
      </c>
      <c r="B238" s="233">
        <v>133</v>
      </c>
      <c r="C238" s="233">
        <v>150</v>
      </c>
      <c r="D238" s="232">
        <f t="shared" si="3"/>
        <v>1.12781954887218</v>
      </c>
      <c r="E238" s="233"/>
    </row>
    <row r="239" ht="20.1" customHeight="1" spans="1:5">
      <c r="A239" s="234" t="s">
        <v>76</v>
      </c>
      <c r="B239" s="233"/>
      <c r="C239" s="233"/>
      <c r="D239" s="232" t="e">
        <f t="shared" si="3"/>
        <v>#DIV/0!</v>
      </c>
      <c r="E239" s="233"/>
    </row>
    <row r="240" ht="20.1" customHeight="1" spans="1:5">
      <c r="A240" s="234" t="s">
        <v>77</v>
      </c>
      <c r="B240" s="233"/>
      <c r="C240" s="233"/>
      <c r="D240" s="232" t="e">
        <f t="shared" si="3"/>
        <v>#DIV/0!</v>
      </c>
      <c r="E240" s="233"/>
    </row>
    <row r="241" ht="20.1" customHeight="1" spans="1:5">
      <c r="A241" s="234" t="s">
        <v>84</v>
      </c>
      <c r="B241" s="233"/>
      <c r="C241" s="233"/>
      <c r="D241" s="232" t="e">
        <f t="shared" si="3"/>
        <v>#DIV/0!</v>
      </c>
      <c r="E241" s="233"/>
    </row>
    <row r="242" ht="20.1" customHeight="1" spans="1:5">
      <c r="A242" s="236" t="s">
        <v>209</v>
      </c>
      <c r="B242" s="233"/>
      <c r="C242" s="233"/>
      <c r="D242" s="232" t="e">
        <f t="shared" si="3"/>
        <v>#DIV/0!</v>
      </c>
      <c r="E242" s="233"/>
    </row>
    <row r="243" ht="20.1" customHeight="1" spans="1:5">
      <c r="A243" s="236" t="s">
        <v>210</v>
      </c>
      <c r="B243" s="235">
        <f>SUM(B244:B248)</f>
        <v>0</v>
      </c>
      <c r="C243" s="235">
        <f>SUM(C244:C248)</f>
        <v>0</v>
      </c>
      <c r="D243" s="232" t="e">
        <f t="shared" si="3"/>
        <v>#DIV/0!</v>
      </c>
      <c r="E243" s="233"/>
    </row>
    <row r="244" ht="20.1" customHeight="1" spans="1:5">
      <c r="A244" s="236" t="s">
        <v>75</v>
      </c>
      <c r="B244" s="233"/>
      <c r="C244" s="233"/>
      <c r="D244" s="232" t="e">
        <f t="shared" si="3"/>
        <v>#DIV/0!</v>
      </c>
      <c r="E244" s="233"/>
    </row>
    <row r="245" ht="20.1" customHeight="1" spans="1:5">
      <c r="A245" s="230" t="s">
        <v>76</v>
      </c>
      <c r="B245" s="233"/>
      <c r="C245" s="233"/>
      <c r="D245" s="232" t="e">
        <f t="shared" si="3"/>
        <v>#DIV/0!</v>
      </c>
      <c r="E245" s="233"/>
    </row>
    <row r="246" ht="20.1" customHeight="1" spans="1:5">
      <c r="A246" s="234" t="s">
        <v>77</v>
      </c>
      <c r="B246" s="233"/>
      <c r="C246" s="233"/>
      <c r="D246" s="232" t="e">
        <f t="shared" si="3"/>
        <v>#DIV/0!</v>
      </c>
      <c r="E246" s="233"/>
    </row>
    <row r="247" ht="20.1" customHeight="1" spans="1:5">
      <c r="A247" s="234" t="s">
        <v>84</v>
      </c>
      <c r="B247" s="233"/>
      <c r="C247" s="233"/>
      <c r="D247" s="232" t="e">
        <f t="shared" si="3"/>
        <v>#DIV/0!</v>
      </c>
      <c r="E247" s="233"/>
    </row>
    <row r="248" ht="20.1" customHeight="1" spans="1:5">
      <c r="A248" s="234" t="s">
        <v>211</v>
      </c>
      <c r="B248" s="233"/>
      <c r="C248" s="233"/>
      <c r="D248" s="232" t="e">
        <f t="shared" si="3"/>
        <v>#DIV/0!</v>
      </c>
      <c r="E248" s="233"/>
    </row>
    <row r="249" ht="20.1" customHeight="1" spans="1:5">
      <c r="A249" s="236" t="s">
        <v>212</v>
      </c>
      <c r="B249" s="235">
        <f>SUM(B250:B254)</f>
        <v>0</v>
      </c>
      <c r="C249" s="235">
        <f>SUM(C250:C254)</f>
        <v>0</v>
      </c>
      <c r="D249" s="232" t="e">
        <f t="shared" si="3"/>
        <v>#DIV/0!</v>
      </c>
      <c r="E249" s="233"/>
    </row>
    <row r="250" ht="20.1" customHeight="1" spans="1:5">
      <c r="A250" s="236" t="s">
        <v>75</v>
      </c>
      <c r="B250" s="233"/>
      <c r="C250" s="233"/>
      <c r="D250" s="232" t="e">
        <f t="shared" si="3"/>
        <v>#DIV/0!</v>
      </c>
      <c r="E250" s="233"/>
    </row>
    <row r="251" ht="20.1" customHeight="1" spans="1:5">
      <c r="A251" s="236" t="s">
        <v>76</v>
      </c>
      <c r="B251" s="233"/>
      <c r="C251" s="233"/>
      <c r="D251" s="232" t="e">
        <f t="shared" si="3"/>
        <v>#DIV/0!</v>
      </c>
      <c r="E251" s="233"/>
    </row>
    <row r="252" ht="20.1" customHeight="1" spans="1:5">
      <c r="A252" s="234" t="s">
        <v>77</v>
      </c>
      <c r="B252" s="233"/>
      <c r="C252" s="233"/>
      <c r="D252" s="232" t="e">
        <f t="shared" si="3"/>
        <v>#DIV/0!</v>
      </c>
      <c r="E252" s="233"/>
    </row>
    <row r="253" ht="20.1" customHeight="1" spans="1:5">
      <c r="A253" s="234" t="s">
        <v>84</v>
      </c>
      <c r="B253" s="233"/>
      <c r="C253" s="233"/>
      <c r="D253" s="232" t="e">
        <f t="shared" si="3"/>
        <v>#DIV/0!</v>
      </c>
      <c r="E253" s="233"/>
    </row>
    <row r="254" ht="20.1" customHeight="1" spans="1:5">
      <c r="A254" s="234" t="s">
        <v>213</v>
      </c>
      <c r="B254" s="233"/>
      <c r="C254" s="233"/>
      <c r="D254" s="232" t="e">
        <f t="shared" si="3"/>
        <v>#DIV/0!</v>
      </c>
      <c r="E254" s="233"/>
    </row>
    <row r="255" ht="20.1" customHeight="1" spans="1:5">
      <c r="A255" s="236" t="s">
        <v>214</v>
      </c>
      <c r="B255" s="235">
        <f>SUM(B256:B257)</f>
        <v>12</v>
      </c>
      <c r="C255" s="235">
        <f>SUM(C256:C257)</f>
        <v>640</v>
      </c>
      <c r="D255" s="232">
        <f t="shared" si="3"/>
        <v>53.3333333333333</v>
      </c>
      <c r="E255" s="233"/>
    </row>
    <row r="256" ht="20.1" customHeight="1" spans="1:5">
      <c r="A256" s="236" t="s">
        <v>215</v>
      </c>
      <c r="B256" s="233"/>
      <c r="C256" s="233"/>
      <c r="D256" s="232" t="e">
        <f t="shared" si="3"/>
        <v>#DIV/0!</v>
      </c>
      <c r="E256" s="233"/>
    </row>
    <row r="257" ht="20.1" customHeight="1" spans="1:5">
      <c r="A257" s="236" t="s">
        <v>216</v>
      </c>
      <c r="B257" s="233">
        <v>12</v>
      </c>
      <c r="C257" s="233">
        <v>640</v>
      </c>
      <c r="D257" s="232">
        <f t="shared" si="3"/>
        <v>53.3333333333333</v>
      </c>
      <c r="E257" s="233"/>
    </row>
    <row r="258" ht="20.1" customHeight="1" spans="1:5">
      <c r="A258" s="230" t="s">
        <v>217</v>
      </c>
      <c r="B258" s="231">
        <f>SUM(B259,B260)</f>
        <v>0</v>
      </c>
      <c r="C258" s="231">
        <f>SUM(C259,C260)</f>
        <v>0</v>
      </c>
      <c r="D258" s="232" t="e">
        <f t="shared" si="3"/>
        <v>#DIV/0!</v>
      </c>
      <c r="E258" s="233"/>
    </row>
    <row r="259" ht="20.1" customHeight="1" spans="1:5">
      <c r="A259" s="234" t="s">
        <v>218</v>
      </c>
      <c r="B259" s="233"/>
      <c r="C259" s="233"/>
      <c r="D259" s="232" t="e">
        <f t="shared" si="3"/>
        <v>#DIV/0!</v>
      </c>
      <c r="E259" s="233"/>
    </row>
    <row r="260" ht="20.1" customHeight="1" spans="1:5">
      <c r="A260" s="234" t="s">
        <v>219</v>
      </c>
      <c r="B260" s="233"/>
      <c r="C260" s="233"/>
      <c r="D260" s="232" t="e">
        <f t="shared" si="3"/>
        <v>#DIV/0!</v>
      </c>
      <c r="E260" s="233"/>
    </row>
    <row r="261" ht="20.1" customHeight="1" spans="1:5">
      <c r="A261" s="230" t="s">
        <v>220</v>
      </c>
      <c r="B261" s="231">
        <f>B262+B272</f>
        <v>0</v>
      </c>
      <c r="C261" s="231">
        <f>C262+C272</f>
        <v>276</v>
      </c>
      <c r="D261" s="232" t="e">
        <f t="shared" ref="D261:D324" si="4">C261/B261</f>
        <v>#DIV/0!</v>
      </c>
      <c r="E261" s="233"/>
    </row>
    <row r="262" ht="20.1" customHeight="1" spans="1:5">
      <c r="A262" s="236" t="s">
        <v>221</v>
      </c>
      <c r="B262" s="235">
        <f>SUM(B263:B271)</f>
        <v>0</v>
      </c>
      <c r="C262" s="235">
        <f>SUM(C263:C271)</f>
        <v>276</v>
      </c>
      <c r="D262" s="232" t="e">
        <f t="shared" si="4"/>
        <v>#DIV/0!</v>
      </c>
      <c r="E262" s="233"/>
    </row>
    <row r="263" ht="20.1" customHeight="1" spans="1:5">
      <c r="A263" s="236" t="s">
        <v>222</v>
      </c>
      <c r="B263" s="233"/>
      <c r="C263" s="233"/>
      <c r="D263" s="232" t="e">
        <f t="shared" si="4"/>
        <v>#DIV/0!</v>
      </c>
      <c r="E263" s="233"/>
    </row>
    <row r="264" ht="20.1" customHeight="1" spans="1:5">
      <c r="A264" s="234" t="s">
        <v>223</v>
      </c>
      <c r="B264" s="233"/>
      <c r="C264" s="233"/>
      <c r="D264" s="232" t="e">
        <f t="shared" si="4"/>
        <v>#DIV/0!</v>
      </c>
      <c r="E264" s="233"/>
    </row>
    <row r="265" ht="20.1" customHeight="1" spans="1:5">
      <c r="A265" s="234" t="s">
        <v>224</v>
      </c>
      <c r="B265" s="233"/>
      <c r="C265" s="233"/>
      <c r="D265" s="232" t="e">
        <f t="shared" si="4"/>
        <v>#DIV/0!</v>
      </c>
      <c r="E265" s="233"/>
    </row>
    <row r="266" ht="20.1" customHeight="1" spans="1:5">
      <c r="A266" s="234" t="s">
        <v>225</v>
      </c>
      <c r="B266" s="233"/>
      <c r="C266" s="233"/>
      <c r="D266" s="232" t="e">
        <f t="shared" si="4"/>
        <v>#DIV/0!</v>
      </c>
      <c r="E266" s="233"/>
    </row>
    <row r="267" ht="20.1" customHeight="1" spans="1:5">
      <c r="A267" s="236" t="s">
        <v>226</v>
      </c>
      <c r="B267" s="233"/>
      <c r="C267" s="233"/>
      <c r="D267" s="232" t="e">
        <f t="shared" si="4"/>
        <v>#DIV/0!</v>
      </c>
      <c r="E267" s="233"/>
    </row>
    <row r="268" ht="20.1" customHeight="1" spans="1:5">
      <c r="A268" s="236" t="s">
        <v>227</v>
      </c>
      <c r="B268" s="233"/>
      <c r="C268" s="233"/>
      <c r="D268" s="232" t="e">
        <f t="shared" si="4"/>
        <v>#DIV/0!</v>
      </c>
      <c r="E268" s="233"/>
    </row>
    <row r="269" ht="20.1" customHeight="1" spans="1:5">
      <c r="A269" s="236" t="s">
        <v>228</v>
      </c>
      <c r="B269" s="233"/>
      <c r="C269" s="233"/>
      <c r="D269" s="232" t="e">
        <f t="shared" si="4"/>
        <v>#DIV/0!</v>
      </c>
      <c r="E269" s="233"/>
    </row>
    <row r="270" ht="20.1" customHeight="1" spans="1:5">
      <c r="A270" s="236" t="s">
        <v>229</v>
      </c>
      <c r="B270" s="233"/>
      <c r="C270" s="233"/>
      <c r="D270" s="232" t="e">
        <f t="shared" si="4"/>
        <v>#DIV/0!</v>
      </c>
      <c r="E270" s="233"/>
    </row>
    <row r="271" ht="20.1" customHeight="1" spans="1:5">
      <c r="A271" s="236" t="s">
        <v>230</v>
      </c>
      <c r="B271" s="233"/>
      <c r="C271" s="233">
        <v>276</v>
      </c>
      <c r="D271" s="232" t="e">
        <f t="shared" si="4"/>
        <v>#DIV/0!</v>
      </c>
      <c r="E271" s="233"/>
    </row>
    <row r="272" ht="20.1" customHeight="1" spans="1:5">
      <c r="A272" s="236" t="s">
        <v>231</v>
      </c>
      <c r="B272" s="239"/>
      <c r="C272" s="239"/>
      <c r="D272" s="232" t="e">
        <f t="shared" si="4"/>
        <v>#DIV/0!</v>
      </c>
      <c r="E272" s="233"/>
    </row>
    <row r="273" ht="20.1" customHeight="1" spans="1:5">
      <c r="A273" s="230" t="s">
        <v>232</v>
      </c>
      <c r="B273" s="231">
        <f>B274+B284+B306+B313+B325+B334+B348+B357+B366+B374+B382+B391</f>
        <v>11597</v>
      </c>
      <c r="C273" s="231">
        <f>C274+C284+C306+C313+C325+C334+C348+C357+C366+C374+C382+C391</f>
        <v>13108</v>
      </c>
      <c r="D273" s="232">
        <f t="shared" si="4"/>
        <v>1.13029231697853</v>
      </c>
      <c r="E273" s="233"/>
    </row>
    <row r="274" ht="20.1" customHeight="1" spans="1:5">
      <c r="A274" s="234" t="s">
        <v>233</v>
      </c>
      <c r="B274" s="235">
        <f>SUM(B275:B283)</f>
        <v>224</v>
      </c>
      <c r="C274" s="235">
        <f>SUM(C275:C283)</f>
        <v>230</v>
      </c>
      <c r="D274" s="232">
        <f t="shared" si="4"/>
        <v>1.02678571428571</v>
      </c>
      <c r="E274" s="233"/>
    </row>
    <row r="275" ht="20.1" customHeight="1" spans="1:5">
      <c r="A275" s="234" t="s">
        <v>234</v>
      </c>
      <c r="B275" s="233"/>
      <c r="C275" s="233"/>
      <c r="D275" s="232" t="e">
        <f t="shared" si="4"/>
        <v>#DIV/0!</v>
      </c>
      <c r="E275" s="233"/>
    </row>
    <row r="276" ht="20.1" customHeight="1" spans="1:5">
      <c r="A276" s="234" t="s">
        <v>235</v>
      </c>
      <c r="B276" s="233"/>
      <c r="C276" s="233"/>
      <c r="D276" s="232" t="e">
        <f t="shared" si="4"/>
        <v>#DIV/0!</v>
      </c>
      <c r="E276" s="233"/>
    </row>
    <row r="277" ht="20.1" customHeight="1" spans="1:5">
      <c r="A277" s="236" t="s">
        <v>236</v>
      </c>
      <c r="B277" s="233"/>
      <c r="C277" s="233"/>
      <c r="D277" s="232" t="e">
        <f t="shared" si="4"/>
        <v>#DIV/0!</v>
      </c>
      <c r="E277" s="233"/>
    </row>
    <row r="278" ht="20.1" customHeight="1" spans="1:5">
      <c r="A278" s="236" t="s">
        <v>237</v>
      </c>
      <c r="B278" s="233"/>
      <c r="C278" s="233"/>
      <c r="D278" s="232" t="e">
        <f t="shared" si="4"/>
        <v>#DIV/0!</v>
      </c>
      <c r="E278" s="233"/>
    </row>
    <row r="279" ht="20.1" customHeight="1" spans="1:5">
      <c r="A279" s="236" t="s">
        <v>238</v>
      </c>
      <c r="B279" s="233"/>
      <c r="C279" s="233"/>
      <c r="D279" s="232" t="e">
        <f t="shared" si="4"/>
        <v>#DIV/0!</v>
      </c>
      <c r="E279" s="233"/>
    </row>
    <row r="280" ht="20.1" customHeight="1" spans="1:5">
      <c r="A280" s="234" t="s">
        <v>239</v>
      </c>
      <c r="B280" s="233"/>
      <c r="C280" s="233"/>
      <c r="D280" s="232" t="e">
        <f t="shared" si="4"/>
        <v>#DIV/0!</v>
      </c>
      <c r="E280" s="233"/>
    </row>
    <row r="281" ht="20.1" customHeight="1" spans="1:5">
      <c r="A281" s="234" t="s">
        <v>240</v>
      </c>
      <c r="B281" s="233"/>
      <c r="C281" s="233"/>
      <c r="D281" s="232" t="e">
        <f t="shared" si="4"/>
        <v>#DIV/0!</v>
      </c>
      <c r="E281" s="233"/>
    </row>
    <row r="282" ht="20.1" customHeight="1" spans="1:5">
      <c r="A282" s="234" t="s">
        <v>241</v>
      </c>
      <c r="B282" s="233"/>
      <c r="C282" s="233"/>
      <c r="D282" s="232" t="e">
        <f t="shared" si="4"/>
        <v>#DIV/0!</v>
      </c>
      <c r="E282" s="233"/>
    </row>
    <row r="283" ht="20.1" customHeight="1" spans="1:5">
      <c r="A283" s="236" t="s">
        <v>242</v>
      </c>
      <c r="B283" s="233">
        <v>224</v>
      </c>
      <c r="C283" s="233">
        <v>230</v>
      </c>
      <c r="D283" s="232">
        <f t="shared" si="4"/>
        <v>1.02678571428571</v>
      </c>
      <c r="E283" s="233"/>
    </row>
    <row r="284" ht="20.1" customHeight="1" spans="1:5">
      <c r="A284" s="236" t="s">
        <v>243</v>
      </c>
      <c r="B284" s="235">
        <f>SUM(B285:B305)</f>
        <v>7184</v>
      </c>
      <c r="C284" s="235">
        <f>SUM(C285:C305)</f>
        <v>8137</v>
      </c>
      <c r="D284" s="232">
        <f t="shared" si="4"/>
        <v>1.13265590200445</v>
      </c>
      <c r="E284" s="233"/>
    </row>
    <row r="285" ht="20.1" customHeight="1" spans="1:5">
      <c r="A285" s="236" t="s">
        <v>75</v>
      </c>
      <c r="B285" s="233">
        <v>3575</v>
      </c>
      <c r="C285" s="233">
        <v>3882</v>
      </c>
      <c r="D285" s="232">
        <f t="shared" si="4"/>
        <v>1.08587412587413</v>
      </c>
      <c r="E285" s="233"/>
    </row>
    <row r="286" ht="20.1" customHeight="1" spans="1:5">
      <c r="A286" s="230" t="s">
        <v>76</v>
      </c>
      <c r="B286" s="233">
        <v>5</v>
      </c>
      <c r="C286" s="233">
        <v>10</v>
      </c>
      <c r="D286" s="232">
        <f t="shared" si="4"/>
        <v>2</v>
      </c>
      <c r="E286" s="233"/>
    </row>
    <row r="287" ht="20.1" customHeight="1" spans="1:5">
      <c r="A287" s="234" t="s">
        <v>77</v>
      </c>
      <c r="B287" s="233"/>
      <c r="C287" s="233"/>
      <c r="D287" s="232" t="e">
        <f t="shared" si="4"/>
        <v>#DIV/0!</v>
      </c>
      <c r="E287" s="233"/>
    </row>
    <row r="288" ht="20.1" customHeight="1" spans="1:5">
      <c r="A288" s="234" t="s">
        <v>244</v>
      </c>
      <c r="B288" s="233"/>
      <c r="C288" s="233"/>
      <c r="D288" s="232" t="e">
        <f t="shared" si="4"/>
        <v>#DIV/0!</v>
      </c>
      <c r="E288" s="233"/>
    </row>
    <row r="289" ht="20.1" customHeight="1" spans="1:5">
      <c r="A289" s="234" t="s">
        <v>245</v>
      </c>
      <c r="B289" s="233"/>
      <c r="C289" s="233"/>
      <c r="D289" s="232" t="e">
        <f t="shared" si="4"/>
        <v>#DIV/0!</v>
      </c>
      <c r="E289" s="233"/>
    </row>
    <row r="290" ht="20.1" customHeight="1" spans="1:5">
      <c r="A290" s="236" t="s">
        <v>246</v>
      </c>
      <c r="B290" s="233"/>
      <c r="C290" s="233"/>
      <c r="D290" s="232" t="e">
        <f t="shared" si="4"/>
        <v>#DIV/0!</v>
      </c>
      <c r="E290" s="233"/>
    </row>
    <row r="291" ht="20.1" customHeight="1" spans="1:5">
      <c r="A291" s="236" t="s">
        <v>247</v>
      </c>
      <c r="B291" s="233"/>
      <c r="C291" s="233"/>
      <c r="D291" s="232" t="e">
        <f t="shared" si="4"/>
        <v>#DIV/0!</v>
      </c>
      <c r="E291" s="233"/>
    </row>
    <row r="292" ht="20.1" customHeight="1" spans="1:5">
      <c r="A292" s="236" t="s">
        <v>248</v>
      </c>
      <c r="B292" s="233">
        <v>51</v>
      </c>
      <c r="C292" s="233">
        <v>60</v>
      </c>
      <c r="D292" s="232">
        <f t="shared" si="4"/>
        <v>1.17647058823529</v>
      </c>
      <c r="E292" s="233"/>
    </row>
    <row r="293" ht="20.1" customHeight="1" spans="1:5">
      <c r="A293" s="234" t="s">
        <v>249</v>
      </c>
      <c r="B293" s="233"/>
      <c r="C293" s="233"/>
      <c r="D293" s="232" t="e">
        <f t="shared" si="4"/>
        <v>#DIV/0!</v>
      </c>
      <c r="E293" s="233"/>
    </row>
    <row r="294" ht="20.1" customHeight="1" spans="1:5">
      <c r="A294" s="234" t="s">
        <v>250</v>
      </c>
      <c r="B294" s="233"/>
      <c r="C294" s="233"/>
      <c r="D294" s="232" t="e">
        <f t="shared" si="4"/>
        <v>#DIV/0!</v>
      </c>
      <c r="E294" s="233"/>
    </row>
    <row r="295" ht="20.1" customHeight="1" spans="1:5">
      <c r="A295" s="234" t="s">
        <v>251</v>
      </c>
      <c r="B295" s="233">
        <v>107</v>
      </c>
      <c r="C295" s="233">
        <v>225</v>
      </c>
      <c r="D295" s="232">
        <f t="shared" si="4"/>
        <v>2.10280373831776</v>
      </c>
      <c r="E295" s="233"/>
    </row>
    <row r="296" ht="20.1" customHeight="1" spans="1:5">
      <c r="A296" s="236" t="s">
        <v>252</v>
      </c>
      <c r="B296" s="233">
        <v>2181</v>
      </c>
      <c r="C296" s="233">
        <v>2210</v>
      </c>
      <c r="D296" s="232">
        <f t="shared" si="4"/>
        <v>1.01329665291151</v>
      </c>
      <c r="E296" s="233"/>
    </row>
    <row r="297" ht="20.1" customHeight="1" spans="1:5">
      <c r="A297" s="236" t="s">
        <v>253</v>
      </c>
      <c r="B297" s="233"/>
      <c r="C297" s="233"/>
      <c r="D297" s="232" t="e">
        <f t="shared" si="4"/>
        <v>#DIV/0!</v>
      </c>
      <c r="E297" s="233"/>
    </row>
    <row r="298" ht="20.1" customHeight="1" spans="1:5">
      <c r="A298" s="236" t="s">
        <v>254</v>
      </c>
      <c r="B298" s="233"/>
      <c r="C298" s="233"/>
      <c r="D298" s="232" t="e">
        <f t="shared" si="4"/>
        <v>#DIV/0!</v>
      </c>
      <c r="E298" s="233"/>
    </row>
    <row r="299" ht="20.1" customHeight="1" spans="1:5">
      <c r="A299" s="230" t="s">
        <v>255</v>
      </c>
      <c r="B299" s="233">
        <v>44</v>
      </c>
      <c r="C299" s="233">
        <v>50</v>
      </c>
      <c r="D299" s="232">
        <f t="shared" si="4"/>
        <v>1.13636363636364</v>
      </c>
      <c r="E299" s="233"/>
    </row>
    <row r="300" ht="20.1" customHeight="1" spans="1:5">
      <c r="A300" s="234" t="s">
        <v>256</v>
      </c>
      <c r="B300" s="233"/>
      <c r="C300" s="233"/>
      <c r="D300" s="232" t="e">
        <f t="shared" si="4"/>
        <v>#DIV/0!</v>
      </c>
      <c r="E300" s="233"/>
    </row>
    <row r="301" ht="20.1" customHeight="1" spans="1:5">
      <c r="A301" s="234" t="s">
        <v>257</v>
      </c>
      <c r="B301" s="233">
        <v>112</v>
      </c>
      <c r="C301" s="233">
        <v>120</v>
      </c>
      <c r="D301" s="232">
        <f t="shared" si="4"/>
        <v>1.07142857142857</v>
      </c>
      <c r="E301" s="233"/>
    </row>
    <row r="302" ht="20.1" customHeight="1" spans="1:5">
      <c r="A302" s="234" t="s">
        <v>258</v>
      </c>
      <c r="B302" s="233"/>
      <c r="C302" s="233"/>
      <c r="D302" s="232" t="e">
        <f t="shared" si="4"/>
        <v>#DIV/0!</v>
      </c>
      <c r="E302" s="233"/>
    </row>
    <row r="303" ht="20.1" customHeight="1" spans="1:5">
      <c r="A303" s="236" t="s">
        <v>118</v>
      </c>
      <c r="B303" s="233"/>
      <c r="C303" s="233"/>
      <c r="D303" s="232" t="e">
        <f t="shared" si="4"/>
        <v>#DIV/0!</v>
      </c>
      <c r="E303" s="233"/>
    </row>
    <row r="304" ht="20.1" customHeight="1" spans="1:5">
      <c r="A304" s="236" t="s">
        <v>84</v>
      </c>
      <c r="B304" s="233"/>
      <c r="C304" s="233"/>
      <c r="D304" s="232" t="e">
        <f t="shared" si="4"/>
        <v>#DIV/0!</v>
      </c>
      <c r="E304" s="233"/>
    </row>
    <row r="305" ht="20.1" customHeight="1" spans="1:5">
      <c r="A305" s="236" t="s">
        <v>259</v>
      </c>
      <c r="B305" s="233">
        <v>1109</v>
      </c>
      <c r="C305" s="233">
        <v>1580</v>
      </c>
      <c r="D305" s="232">
        <f t="shared" si="4"/>
        <v>1.42470694319206</v>
      </c>
      <c r="E305" s="233"/>
    </row>
    <row r="306" ht="20.1" customHeight="1" spans="1:5">
      <c r="A306" s="234" t="s">
        <v>260</v>
      </c>
      <c r="B306" s="235">
        <f>SUM(B307:B312)</f>
        <v>0</v>
      </c>
      <c r="C306" s="235">
        <f>SUM(C307:C312)</f>
        <v>0</v>
      </c>
      <c r="D306" s="232" t="e">
        <f t="shared" si="4"/>
        <v>#DIV/0!</v>
      </c>
      <c r="E306" s="233"/>
    </row>
    <row r="307" ht="20.1" customHeight="1" spans="1:5">
      <c r="A307" s="234" t="s">
        <v>75</v>
      </c>
      <c r="B307" s="233"/>
      <c r="C307" s="233"/>
      <c r="D307" s="232" t="e">
        <f t="shared" si="4"/>
        <v>#DIV/0!</v>
      </c>
      <c r="E307" s="233"/>
    </row>
    <row r="308" ht="20.1" customHeight="1" spans="1:5">
      <c r="A308" s="234" t="s">
        <v>76</v>
      </c>
      <c r="B308" s="233"/>
      <c r="C308" s="233"/>
      <c r="D308" s="232" t="e">
        <f t="shared" si="4"/>
        <v>#DIV/0!</v>
      </c>
      <c r="E308" s="233"/>
    </row>
    <row r="309" ht="20.1" customHeight="1" spans="1:5">
      <c r="A309" s="236" t="s">
        <v>77</v>
      </c>
      <c r="B309" s="233"/>
      <c r="C309" s="233"/>
      <c r="D309" s="232" t="e">
        <f t="shared" si="4"/>
        <v>#DIV/0!</v>
      </c>
      <c r="E309" s="233"/>
    </row>
    <row r="310" ht="20.1" customHeight="1" spans="1:5">
      <c r="A310" s="236" t="s">
        <v>261</v>
      </c>
      <c r="B310" s="233"/>
      <c r="C310" s="233"/>
      <c r="D310" s="232" t="e">
        <f t="shared" si="4"/>
        <v>#DIV/0!</v>
      </c>
      <c r="E310" s="233"/>
    </row>
    <row r="311" ht="20.1" customHeight="1" spans="1:5">
      <c r="A311" s="236" t="s">
        <v>84</v>
      </c>
      <c r="B311" s="233"/>
      <c r="C311" s="233"/>
      <c r="D311" s="232" t="e">
        <f t="shared" si="4"/>
        <v>#DIV/0!</v>
      </c>
      <c r="E311" s="233"/>
    </row>
    <row r="312" ht="20.1" customHeight="1" spans="1:5">
      <c r="A312" s="230" t="s">
        <v>262</v>
      </c>
      <c r="B312" s="233"/>
      <c r="C312" s="233"/>
      <c r="D312" s="232" t="e">
        <f t="shared" si="4"/>
        <v>#DIV/0!</v>
      </c>
      <c r="E312" s="233"/>
    </row>
    <row r="313" ht="20.1" customHeight="1" spans="1:5">
      <c r="A313" s="234" t="s">
        <v>263</v>
      </c>
      <c r="B313" s="235">
        <f>SUM(B314:B324)</f>
        <v>0</v>
      </c>
      <c r="C313" s="235">
        <f>SUM(C314:C324)</f>
        <v>0</v>
      </c>
      <c r="D313" s="232" t="e">
        <f t="shared" si="4"/>
        <v>#DIV/0!</v>
      </c>
      <c r="E313" s="233"/>
    </row>
    <row r="314" ht="20.1" customHeight="1" spans="1:5">
      <c r="A314" s="234" t="s">
        <v>75</v>
      </c>
      <c r="B314" s="233"/>
      <c r="C314" s="233"/>
      <c r="D314" s="232" t="e">
        <f t="shared" si="4"/>
        <v>#DIV/0!</v>
      </c>
      <c r="E314" s="233"/>
    </row>
    <row r="315" ht="20.1" customHeight="1" spans="1:5">
      <c r="A315" s="234" t="s">
        <v>76</v>
      </c>
      <c r="B315" s="233"/>
      <c r="C315" s="233"/>
      <c r="D315" s="232" t="e">
        <f t="shared" si="4"/>
        <v>#DIV/0!</v>
      </c>
      <c r="E315" s="233"/>
    </row>
    <row r="316" ht="20.1" customHeight="1" spans="1:5">
      <c r="A316" s="236" t="s">
        <v>77</v>
      </c>
      <c r="B316" s="233"/>
      <c r="C316" s="233"/>
      <c r="D316" s="232" t="e">
        <f t="shared" si="4"/>
        <v>#DIV/0!</v>
      </c>
      <c r="E316" s="233"/>
    </row>
    <row r="317" ht="20.1" customHeight="1" spans="1:5">
      <c r="A317" s="236" t="s">
        <v>264</v>
      </c>
      <c r="B317" s="233"/>
      <c r="C317" s="233"/>
      <c r="D317" s="232" t="e">
        <f t="shared" si="4"/>
        <v>#DIV/0!</v>
      </c>
      <c r="E317" s="233"/>
    </row>
    <row r="318" ht="20.1" customHeight="1" spans="1:5">
      <c r="A318" s="236" t="s">
        <v>265</v>
      </c>
      <c r="B318" s="233"/>
      <c r="C318" s="233"/>
      <c r="D318" s="232" t="e">
        <f t="shared" si="4"/>
        <v>#DIV/0!</v>
      </c>
      <c r="E318" s="233"/>
    </row>
    <row r="319" ht="20.1" customHeight="1" spans="1:5">
      <c r="A319" s="234" t="s">
        <v>266</v>
      </c>
      <c r="B319" s="233"/>
      <c r="C319" s="233"/>
      <c r="D319" s="232" t="e">
        <f t="shared" si="4"/>
        <v>#DIV/0!</v>
      </c>
      <c r="E319" s="233"/>
    </row>
    <row r="320" ht="20.1" customHeight="1" spans="1:5">
      <c r="A320" s="234" t="s">
        <v>267</v>
      </c>
      <c r="B320" s="233"/>
      <c r="C320" s="233"/>
      <c r="D320" s="232" t="e">
        <f t="shared" si="4"/>
        <v>#DIV/0!</v>
      </c>
      <c r="E320" s="233"/>
    </row>
    <row r="321" ht="20.1" customHeight="1" spans="1:5">
      <c r="A321" s="234" t="s">
        <v>268</v>
      </c>
      <c r="B321" s="233"/>
      <c r="C321" s="233"/>
      <c r="D321" s="232" t="e">
        <f t="shared" si="4"/>
        <v>#DIV/0!</v>
      </c>
      <c r="E321" s="233"/>
    </row>
    <row r="322" ht="20.1" customHeight="1" spans="1:5">
      <c r="A322" s="236" t="s">
        <v>269</v>
      </c>
      <c r="B322" s="233"/>
      <c r="C322" s="233"/>
      <c r="D322" s="232" t="e">
        <f t="shared" si="4"/>
        <v>#DIV/0!</v>
      </c>
      <c r="E322" s="233"/>
    </row>
    <row r="323" ht="20.1" customHeight="1" spans="1:5">
      <c r="A323" s="236" t="s">
        <v>84</v>
      </c>
      <c r="B323" s="233"/>
      <c r="C323" s="233"/>
      <c r="D323" s="232" t="e">
        <f t="shared" si="4"/>
        <v>#DIV/0!</v>
      </c>
      <c r="E323" s="233"/>
    </row>
    <row r="324" ht="20.1" customHeight="1" spans="1:5">
      <c r="A324" s="236" t="s">
        <v>270</v>
      </c>
      <c r="B324" s="233"/>
      <c r="C324" s="233"/>
      <c r="D324" s="232" t="e">
        <f t="shared" si="4"/>
        <v>#DIV/0!</v>
      </c>
      <c r="E324" s="233"/>
    </row>
    <row r="325" ht="20.1" customHeight="1" spans="1:5">
      <c r="A325" s="230" t="s">
        <v>271</v>
      </c>
      <c r="B325" s="235">
        <f>SUM(B326:B333)</f>
        <v>0</v>
      </c>
      <c r="C325" s="235">
        <f>SUM(C326:C333)</f>
        <v>0</v>
      </c>
      <c r="D325" s="232" t="e">
        <f t="shared" ref="D325:D388" si="5">C325/B325</f>
        <v>#DIV/0!</v>
      </c>
      <c r="E325" s="233"/>
    </row>
    <row r="326" ht="20.1" customHeight="1" spans="1:5">
      <c r="A326" s="234" t="s">
        <v>75</v>
      </c>
      <c r="B326" s="233"/>
      <c r="C326" s="233"/>
      <c r="D326" s="232" t="e">
        <f t="shared" si="5"/>
        <v>#DIV/0!</v>
      </c>
      <c r="E326" s="233"/>
    </row>
    <row r="327" ht="20.1" customHeight="1" spans="1:5">
      <c r="A327" s="234" t="s">
        <v>76</v>
      </c>
      <c r="B327" s="233"/>
      <c r="C327" s="233"/>
      <c r="D327" s="232" t="e">
        <f t="shared" si="5"/>
        <v>#DIV/0!</v>
      </c>
      <c r="E327" s="233"/>
    </row>
    <row r="328" ht="20.1" customHeight="1" spans="1:5">
      <c r="A328" s="234" t="s">
        <v>77</v>
      </c>
      <c r="B328" s="233"/>
      <c r="C328" s="233"/>
      <c r="D328" s="232" t="e">
        <f t="shared" si="5"/>
        <v>#DIV/0!</v>
      </c>
      <c r="E328" s="233"/>
    </row>
    <row r="329" ht="20.1" customHeight="1" spans="1:5">
      <c r="A329" s="236" t="s">
        <v>272</v>
      </c>
      <c r="B329" s="233"/>
      <c r="C329" s="233"/>
      <c r="D329" s="232" t="e">
        <f t="shared" si="5"/>
        <v>#DIV/0!</v>
      </c>
      <c r="E329" s="233"/>
    </row>
    <row r="330" ht="20.1" customHeight="1" spans="1:5">
      <c r="A330" s="236" t="s">
        <v>273</v>
      </c>
      <c r="B330" s="233"/>
      <c r="C330" s="233"/>
      <c r="D330" s="232" t="e">
        <f t="shared" si="5"/>
        <v>#DIV/0!</v>
      </c>
      <c r="E330" s="233"/>
    </row>
    <row r="331" ht="20.1" customHeight="1" spans="1:5">
      <c r="A331" s="236" t="s">
        <v>274</v>
      </c>
      <c r="B331" s="233"/>
      <c r="C331" s="233"/>
      <c r="D331" s="232" t="e">
        <f t="shared" si="5"/>
        <v>#DIV/0!</v>
      </c>
      <c r="E331" s="233"/>
    </row>
    <row r="332" ht="20.1" customHeight="1" spans="1:5">
      <c r="A332" s="234" t="s">
        <v>84</v>
      </c>
      <c r="B332" s="233"/>
      <c r="C332" s="233"/>
      <c r="D332" s="232" t="e">
        <f t="shared" si="5"/>
        <v>#DIV/0!</v>
      </c>
      <c r="E332" s="233"/>
    </row>
    <row r="333" ht="20.1" customHeight="1" spans="1:5">
      <c r="A333" s="234" t="s">
        <v>275</v>
      </c>
      <c r="B333" s="233"/>
      <c r="C333" s="233"/>
      <c r="D333" s="232" t="e">
        <f t="shared" si="5"/>
        <v>#DIV/0!</v>
      </c>
      <c r="E333" s="233"/>
    </row>
    <row r="334" ht="20.1" customHeight="1" spans="1:5">
      <c r="A334" s="234" t="s">
        <v>276</v>
      </c>
      <c r="B334" s="235">
        <f>SUM(B335:B347)</f>
        <v>1123</v>
      </c>
      <c r="C334" s="235">
        <f>SUM(C335:C347)</f>
        <v>1235</v>
      </c>
      <c r="D334" s="232">
        <f t="shared" si="5"/>
        <v>1.09973285841496</v>
      </c>
      <c r="E334" s="233"/>
    </row>
    <row r="335" ht="20.1" customHeight="1" spans="1:5">
      <c r="A335" s="236" t="s">
        <v>75</v>
      </c>
      <c r="B335" s="233">
        <v>844</v>
      </c>
      <c r="C335" s="233">
        <v>950</v>
      </c>
      <c r="D335" s="232">
        <f t="shared" si="5"/>
        <v>1.12559241706161</v>
      </c>
      <c r="E335" s="233"/>
    </row>
    <row r="336" ht="20.1" customHeight="1" spans="1:5">
      <c r="A336" s="236" t="s">
        <v>76</v>
      </c>
      <c r="B336" s="233">
        <v>8</v>
      </c>
      <c r="C336" s="233">
        <v>10</v>
      </c>
      <c r="D336" s="232">
        <f t="shared" si="5"/>
        <v>1.25</v>
      </c>
      <c r="E336" s="233"/>
    </row>
    <row r="337" ht="20.1" customHeight="1" spans="1:5">
      <c r="A337" s="236" t="s">
        <v>77</v>
      </c>
      <c r="B337" s="233">
        <v>10</v>
      </c>
      <c r="C337" s="233">
        <v>10</v>
      </c>
      <c r="D337" s="232">
        <f t="shared" si="5"/>
        <v>1</v>
      </c>
      <c r="E337" s="233"/>
    </row>
    <row r="338" ht="20.1" customHeight="1" spans="1:5">
      <c r="A338" s="230" t="s">
        <v>277</v>
      </c>
      <c r="B338" s="233"/>
      <c r="C338" s="233"/>
      <c r="D338" s="232" t="e">
        <f t="shared" si="5"/>
        <v>#DIV/0!</v>
      </c>
      <c r="E338" s="233"/>
    </row>
    <row r="339" ht="20.1" customHeight="1" spans="1:5">
      <c r="A339" s="234" t="s">
        <v>278</v>
      </c>
      <c r="B339" s="233">
        <v>65</v>
      </c>
      <c r="C339" s="233">
        <v>70</v>
      </c>
      <c r="D339" s="232">
        <f t="shared" si="5"/>
        <v>1.07692307692308</v>
      </c>
      <c r="E339" s="233"/>
    </row>
    <row r="340" ht="20.1" customHeight="1" spans="1:5">
      <c r="A340" s="234" t="s">
        <v>279</v>
      </c>
      <c r="B340" s="233"/>
      <c r="C340" s="233"/>
      <c r="D340" s="232" t="e">
        <f t="shared" si="5"/>
        <v>#DIV/0!</v>
      </c>
      <c r="E340" s="233"/>
    </row>
    <row r="341" ht="20.1" customHeight="1" spans="1:5">
      <c r="A341" s="234" t="s">
        <v>280</v>
      </c>
      <c r="B341" s="233"/>
      <c r="C341" s="233"/>
      <c r="D341" s="232" t="e">
        <f t="shared" si="5"/>
        <v>#DIV/0!</v>
      </c>
      <c r="E341" s="233"/>
    </row>
    <row r="342" ht="20.1" customHeight="1" spans="1:5">
      <c r="A342" s="236" t="s">
        <v>281</v>
      </c>
      <c r="B342" s="233"/>
      <c r="C342" s="233"/>
      <c r="D342" s="232" t="e">
        <f t="shared" si="5"/>
        <v>#DIV/0!</v>
      </c>
      <c r="E342" s="233"/>
    </row>
    <row r="343" ht="20.1" customHeight="1" spans="1:5">
      <c r="A343" s="236" t="s">
        <v>282</v>
      </c>
      <c r="B343" s="233"/>
      <c r="C343" s="233"/>
      <c r="D343" s="232" t="e">
        <f t="shared" si="5"/>
        <v>#DIV/0!</v>
      </c>
      <c r="E343" s="233"/>
    </row>
    <row r="344" ht="20.1" customHeight="1" spans="1:5">
      <c r="A344" s="236" t="s">
        <v>283</v>
      </c>
      <c r="B344" s="233">
        <v>75</v>
      </c>
      <c r="C344" s="233">
        <v>75</v>
      </c>
      <c r="D344" s="232">
        <f t="shared" si="5"/>
        <v>1</v>
      </c>
      <c r="E344" s="233"/>
    </row>
    <row r="345" ht="20.1" customHeight="1" spans="1:5">
      <c r="A345" s="236" t="s">
        <v>284</v>
      </c>
      <c r="B345" s="233"/>
      <c r="C345" s="233"/>
      <c r="D345" s="232" t="e">
        <f t="shared" si="5"/>
        <v>#DIV/0!</v>
      </c>
      <c r="E345" s="233"/>
    </row>
    <row r="346" ht="20.1" customHeight="1" spans="1:5">
      <c r="A346" s="236" t="s">
        <v>84</v>
      </c>
      <c r="B346" s="233"/>
      <c r="C346" s="233"/>
      <c r="D346" s="232" t="e">
        <f t="shared" si="5"/>
        <v>#DIV/0!</v>
      </c>
      <c r="E346" s="233"/>
    </row>
    <row r="347" ht="20.1" customHeight="1" spans="1:5">
      <c r="A347" s="234" t="s">
        <v>285</v>
      </c>
      <c r="B347" s="233">
        <v>121</v>
      </c>
      <c r="C347" s="233">
        <v>120</v>
      </c>
      <c r="D347" s="232">
        <f t="shared" si="5"/>
        <v>0.991735537190083</v>
      </c>
      <c r="E347" s="233"/>
    </row>
    <row r="348" ht="20.1" customHeight="1" spans="1:5">
      <c r="A348" s="234" t="s">
        <v>286</v>
      </c>
      <c r="B348" s="235">
        <f>SUM(B349:B356)</f>
        <v>0</v>
      </c>
      <c r="C348" s="235">
        <f>SUM(C349:C356)</f>
        <v>0</v>
      </c>
      <c r="D348" s="232" t="e">
        <f t="shared" si="5"/>
        <v>#DIV/0!</v>
      </c>
      <c r="E348" s="233"/>
    </row>
    <row r="349" ht="20.1" customHeight="1" spans="1:5">
      <c r="A349" s="234" t="s">
        <v>75</v>
      </c>
      <c r="B349" s="233"/>
      <c r="C349" s="233"/>
      <c r="D349" s="232" t="e">
        <f t="shared" si="5"/>
        <v>#DIV/0!</v>
      </c>
      <c r="E349" s="233"/>
    </row>
    <row r="350" ht="20.1" customHeight="1" spans="1:5">
      <c r="A350" s="236" t="s">
        <v>76</v>
      </c>
      <c r="B350" s="233"/>
      <c r="C350" s="233"/>
      <c r="D350" s="232" t="e">
        <f t="shared" si="5"/>
        <v>#DIV/0!</v>
      </c>
      <c r="E350" s="233"/>
    </row>
    <row r="351" ht="20.1" customHeight="1" spans="1:5">
      <c r="A351" s="236" t="s">
        <v>77</v>
      </c>
      <c r="B351" s="233"/>
      <c r="C351" s="233"/>
      <c r="D351" s="232" t="e">
        <f t="shared" si="5"/>
        <v>#DIV/0!</v>
      </c>
      <c r="E351" s="233"/>
    </row>
    <row r="352" ht="20.1" customHeight="1" spans="1:5">
      <c r="A352" s="236" t="s">
        <v>287</v>
      </c>
      <c r="B352" s="233"/>
      <c r="C352" s="233"/>
      <c r="D352" s="232" t="e">
        <f t="shared" si="5"/>
        <v>#DIV/0!</v>
      </c>
      <c r="E352" s="233"/>
    </row>
    <row r="353" ht="20.1" customHeight="1" spans="1:5">
      <c r="A353" s="230" t="s">
        <v>288</v>
      </c>
      <c r="B353" s="233"/>
      <c r="C353" s="233"/>
      <c r="D353" s="232" t="e">
        <f t="shared" si="5"/>
        <v>#DIV/0!</v>
      </c>
      <c r="E353" s="233"/>
    </row>
    <row r="354" ht="20.1" customHeight="1" spans="1:5">
      <c r="A354" s="234" t="s">
        <v>289</v>
      </c>
      <c r="B354" s="233"/>
      <c r="C354" s="233"/>
      <c r="D354" s="232" t="e">
        <f t="shared" si="5"/>
        <v>#DIV/0!</v>
      </c>
      <c r="E354" s="233"/>
    </row>
    <row r="355" ht="20.1" customHeight="1" spans="1:5">
      <c r="A355" s="234" t="s">
        <v>84</v>
      </c>
      <c r="B355" s="233"/>
      <c r="C355" s="233"/>
      <c r="D355" s="232" t="e">
        <f t="shared" si="5"/>
        <v>#DIV/0!</v>
      </c>
      <c r="E355" s="233"/>
    </row>
    <row r="356" ht="20.1" customHeight="1" spans="1:5">
      <c r="A356" s="234" t="s">
        <v>290</v>
      </c>
      <c r="B356" s="233"/>
      <c r="C356" s="233"/>
      <c r="D356" s="232" t="e">
        <f t="shared" si="5"/>
        <v>#DIV/0!</v>
      </c>
      <c r="E356" s="233"/>
    </row>
    <row r="357" ht="20.1" customHeight="1" spans="1:5">
      <c r="A357" s="236" t="s">
        <v>291</v>
      </c>
      <c r="B357" s="235">
        <f>SUM(B358:B365)</f>
        <v>0</v>
      </c>
      <c r="C357" s="235">
        <f>SUM(C358:C365)</f>
        <v>0</v>
      </c>
      <c r="D357" s="232" t="e">
        <f t="shared" si="5"/>
        <v>#DIV/0!</v>
      </c>
      <c r="E357" s="233"/>
    </row>
    <row r="358" ht="20.1" customHeight="1" spans="1:5">
      <c r="A358" s="236" t="s">
        <v>75</v>
      </c>
      <c r="B358" s="233"/>
      <c r="C358" s="233"/>
      <c r="D358" s="232" t="e">
        <f t="shared" si="5"/>
        <v>#DIV/0!</v>
      </c>
      <c r="E358" s="233"/>
    </row>
    <row r="359" ht="20.1" customHeight="1" spans="1:5">
      <c r="A359" s="236" t="s">
        <v>76</v>
      </c>
      <c r="B359" s="233"/>
      <c r="C359" s="233"/>
      <c r="D359" s="232" t="e">
        <f t="shared" si="5"/>
        <v>#DIV/0!</v>
      </c>
      <c r="E359" s="233"/>
    </row>
    <row r="360" ht="20.1" customHeight="1" spans="1:5">
      <c r="A360" s="234" t="s">
        <v>77</v>
      </c>
      <c r="B360" s="233"/>
      <c r="C360" s="233"/>
      <c r="D360" s="232" t="e">
        <f t="shared" si="5"/>
        <v>#DIV/0!</v>
      </c>
      <c r="E360" s="233"/>
    </row>
    <row r="361" ht="20.1" customHeight="1" spans="1:5">
      <c r="A361" s="234" t="s">
        <v>292</v>
      </c>
      <c r="B361" s="233"/>
      <c r="C361" s="233"/>
      <c r="D361" s="232" t="e">
        <f t="shared" si="5"/>
        <v>#DIV/0!</v>
      </c>
      <c r="E361" s="233"/>
    </row>
    <row r="362" ht="20.1" customHeight="1" spans="1:5">
      <c r="A362" s="234" t="s">
        <v>293</v>
      </c>
      <c r="B362" s="233"/>
      <c r="C362" s="233"/>
      <c r="D362" s="232" t="e">
        <f t="shared" si="5"/>
        <v>#DIV/0!</v>
      </c>
      <c r="E362" s="233"/>
    </row>
    <row r="363" ht="20.1" customHeight="1" spans="1:5">
      <c r="A363" s="236" t="s">
        <v>294</v>
      </c>
      <c r="B363" s="233"/>
      <c r="C363" s="233"/>
      <c r="D363" s="232" t="e">
        <f t="shared" si="5"/>
        <v>#DIV/0!</v>
      </c>
      <c r="E363" s="233"/>
    </row>
    <row r="364" ht="20.1" customHeight="1" spans="1:5">
      <c r="A364" s="236" t="s">
        <v>84</v>
      </c>
      <c r="B364" s="233"/>
      <c r="C364" s="233"/>
      <c r="D364" s="232" t="e">
        <f t="shared" si="5"/>
        <v>#DIV/0!</v>
      </c>
      <c r="E364" s="233"/>
    </row>
    <row r="365" ht="20.1" customHeight="1" spans="1:5">
      <c r="A365" s="236" t="s">
        <v>295</v>
      </c>
      <c r="B365" s="233"/>
      <c r="C365" s="233"/>
      <c r="D365" s="232" t="e">
        <f t="shared" si="5"/>
        <v>#DIV/0!</v>
      </c>
      <c r="E365" s="233"/>
    </row>
    <row r="366" ht="20.1" customHeight="1" spans="1:5">
      <c r="A366" s="230" t="s">
        <v>296</v>
      </c>
      <c r="B366" s="235">
        <f>SUM(B367:B373)</f>
        <v>135</v>
      </c>
      <c r="C366" s="235">
        <f>SUM(C367:C373)</f>
        <v>156</v>
      </c>
      <c r="D366" s="232">
        <f t="shared" si="5"/>
        <v>1.15555555555556</v>
      </c>
      <c r="E366" s="233"/>
    </row>
    <row r="367" ht="20.1" customHeight="1" spans="1:5">
      <c r="A367" s="234" t="s">
        <v>75</v>
      </c>
      <c r="B367" s="233">
        <v>135</v>
      </c>
      <c r="C367" s="233">
        <v>156</v>
      </c>
      <c r="D367" s="232">
        <f t="shared" si="5"/>
        <v>1.15555555555556</v>
      </c>
      <c r="E367" s="233"/>
    </row>
    <row r="368" ht="20.1" customHeight="1" spans="1:5">
      <c r="A368" s="234" t="s">
        <v>76</v>
      </c>
      <c r="B368" s="233"/>
      <c r="C368" s="233"/>
      <c r="D368" s="232" t="e">
        <f t="shared" si="5"/>
        <v>#DIV/0!</v>
      </c>
      <c r="E368" s="233"/>
    </row>
    <row r="369" ht="20.1" customHeight="1" spans="1:5">
      <c r="A369" s="234" t="s">
        <v>77</v>
      </c>
      <c r="B369" s="233"/>
      <c r="C369" s="233"/>
      <c r="D369" s="232" t="e">
        <f t="shared" si="5"/>
        <v>#DIV/0!</v>
      </c>
      <c r="E369" s="233"/>
    </row>
    <row r="370" ht="20.1" customHeight="1" spans="1:5">
      <c r="A370" s="236" t="s">
        <v>297</v>
      </c>
      <c r="B370" s="233"/>
      <c r="C370" s="233"/>
      <c r="D370" s="232" t="e">
        <f t="shared" si="5"/>
        <v>#DIV/0!</v>
      </c>
      <c r="E370" s="233"/>
    </row>
    <row r="371" ht="20.1" customHeight="1" spans="1:5">
      <c r="A371" s="236" t="s">
        <v>298</v>
      </c>
      <c r="B371" s="233"/>
      <c r="C371" s="233"/>
      <c r="D371" s="232" t="e">
        <f t="shared" si="5"/>
        <v>#DIV/0!</v>
      </c>
      <c r="E371" s="233"/>
    </row>
    <row r="372" ht="20.1" customHeight="1" spans="1:5">
      <c r="A372" s="236" t="s">
        <v>84</v>
      </c>
      <c r="B372" s="233"/>
      <c r="C372" s="233"/>
      <c r="D372" s="232" t="e">
        <f t="shared" si="5"/>
        <v>#DIV/0!</v>
      </c>
      <c r="E372" s="233"/>
    </row>
    <row r="373" ht="20.1" customHeight="1" spans="1:5">
      <c r="A373" s="234" t="s">
        <v>299</v>
      </c>
      <c r="B373" s="233"/>
      <c r="C373" s="233"/>
      <c r="D373" s="232" t="e">
        <f t="shared" si="5"/>
        <v>#DIV/0!</v>
      </c>
      <c r="E373" s="233"/>
    </row>
    <row r="374" ht="20.1" customHeight="1" spans="1:5">
      <c r="A374" s="234" t="s">
        <v>300</v>
      </c>
      <c r="B374" s="235">
        <f>SUM(B375:B381)</f>
        <v>0</v>
      </c>
      <c r="C374" s="235">
        <f>SUM(C375:C381)</f>
        <v>0</v>
      </c>
      <c r="D374" s="232" t="e">
        <f t="shared" si="5"/>
        <v>#DIV/0!</v>
      </c>
      <c r="E374" s="233"/>
    </row>
    <row r="375" ht="20.1" customHeight="1" spans="1:5">
      <c r="A375" s="234" t="s">
        <v>75</v>
      </c>
      <c r="B375" s="233"/>
      <c r="C375" s="233"/>
      <c r="D375" s="232" t="e">
        <f t="shared" si="5"/>
        <v>#DIV/0!</v>
      </c>
      <c r="E375" s="233"/>
    </row>
    <row r="376" ht="20.1" customHeight="1" spans="1:5">
      <c r="A376" s="236" t="s">
        <v>76</v>
      </c>
      <c r="B376" s="233"/>
      <c r="C376" s="233"/>
      <c r="D376" s="232" t="e">
        <f t="shared" si="5"/>
        <v>#DIV/0!</v>
      </c>
      <c r="E376" s="233"/>
    </row>
    <row r="377" ht="20.1" customHeight="1" spans="1:5">
      <c r="A377" s="236" t="s">
        <v>301</v>
      </c>
      <c r="B377" s="233"/>
      <c r="C377" s="233"/>
      <c r="D377" s="232" t="e">
        <f t="shared" si="5"/>
        <v>#DIV/0!</v>
      </c>
      <c r="E377" s="233"/>
    </row>
    <row r="378" ht="20.1" customHeight="1" spans="1:5">
      <c r="A378" s="236" t="s">
        <v>302</v>
      </c>
      <c r="B378" s="233"/>
      <c r="C378" s="233"/>
      <c r="D378" s="232" t="e">
        <f t="shared" si="5"/>
        <v>#DIV/0!</v>
      </c>
      <c r="E378" s="233"/>
    </row>
    <row r="379" ht="20.1" customHeight="1" spans="1:5">
      <c r="A379" s="230" t="s">
        <v>303</v>
      </c>
      <c r="B379" s="233"/>
      <c r="C379" s="233"/>
      <c r="D379" s="232" t="e">
        <f t="shared" si="5"/>
        <v>#DIV/0!</v>
      </c>
      <c r="E379" s="233"/>
    </row>
    <row r="380" ht="20.1" customHeight="1" spans="1:5">
      <c r="A380" s="234" t="s">
        <v>256</v>
      </c>
      <c r="B380" s="233"/>
      <c r="C380" s="233"/>
      <c r="D380" s="232" t="e">
        <f t="shared" si="5"/>
        <v>#DIV/0!</v>
      </c>
      <c r="E380" s="233"/>
    </row>
    <row r="381" ht="20.1" customHeight="1" spans="1:5">
      <c r="A381" s="234" t="s">
        <v>304</v>
      </c>
      <c r="B381" s="233"/>
      <c r="C381" s="233"/>
      <c r="D381" s="232" t="e">
        <f t="shared" si="5"/>
        <v>#DIV/0!</v>
      </c>
      <c r="E381" s="233"/>
    </row>
    <row r="382" ht="20.1" customHeight="1" spans="1:5">
      <c r="A382" s="234" t="s">
        <v>305</v>
      </c>
      <c r="B382" s="235">
        <f>SUM(B383:B390)</f>
        <v>0</v>
      </c>
      <c r="C382" s="235">
        <f>SUM(C383:C390)</f>
        <v>0</v>
      </c>
      <c r="D382" s="232" t="e">
        <f t="shared" si="5"/>
        <v>#DIV/0!</v>
      </c>
      <c r="E382" s="233"/>
    </row>
    <row r="383" ht="20.1" customHeight="1" spans="1:5">
      <c r="A383" s="234" t="s">
        <v>306</v>
      </c>
      <c r="B383" s="233"/>
      <c r="C383" s="233"/>
      <c r="D383" s="232" t="e">
        <f t="shared" si="5"/>
        <v>#DIV/0!</v>
      </c>
      <c r="E383" s="233"/>
    </row>
    <row r="384" ht="20.1" customHeight="1" spans="1:5">
      <c r="A384" s="236" t="s">
        <v>75</v>
      </c>
      <c r="B384" s="233"/>
      <c r="C384" s="233"/>
      <c r="D384" s="232" t="e">
        <f t="shared" si="5"/>
        <v>#DIV/0!</v>
      </c>
      <c r="E384" s="233"/>
    </row>
    <row r="385" ht="20.1" customHeight="1" spans="1:5">
      <c r="A385" s="236" t="s">
        <v>307</v>
      </c>
      <c r="B385" s="233"/>
      <c r="C385" s="233"/>
      <c r="D385" s="232" t="e">
        <f t="shared" si="5"/>
        <v>#DIV/0!</v>
      </c>
      <c r="E385" s="233"/>
    </row>
    <row r="386" ht="20.1" customHeight="1" spans="1:5">
      <c r="A386" s="236" t="s">
        <v>308</v>
      </c>
      <c r="B386" s="233"/>
      <c r="C386" s="233"/>
      <c r="D386" s="232" t="e">
        <f t="shared" si="5"/>
        <v>#DIV/0!</v>
      </c>
      <c r="E386" s="233"/>
    </row>
    <row r="387" ht="20.1" customHeight="1" spans="1:5">
      <c r="A387" s="236" t="s">
        <v>309</v>
      </c>
      <c r="B387" s="233"/>
      <c r="C387" s="233"/>
      <c r="D387" s="232" t="e">
        <f t="shared" si="5"/>
        <v>#DIV/0!</v>
      </c>
      <c r="E387" s="233"/>
    </row>
    <row r="388" ht="20.1" customHeight="1" spans="1:5">
      <c r="A388" s="230" t="s">
        <v>310</v>
      </c>
      <c r="B388" s="233"/>
      <c r="C388" s="233"/>
      <c r="D388" s="232" t="e">
        <f t="shared" si="5"/>
        <v>#DIV/0!</v>
      </c>
      <c r="E388" s="233"/>
    </row>
    <row r="389" ht="20.1" customHeight="1" spans="1:5">
      <c r="A389" s="234" t="s">
        <v>311</v>
      </c>
      <c r="B389" s="233"/>
      <c r="C389" s="233"/>
      <c r="D389" s="232" t="e">
        <f t="shared" ref="D389:D452" si="6">C389/B389</f>
        <v>#DIV/0!</v>
      </c>
      <c r="E389" s="233"/>
    </row>
    <row r="390" ht="20.1" customHeight="1" spans="1:5">
      <c r="A390" s="234" t="s">
        <v>312</v>
      </c>
      <c r="B390" s="233"/>
      <c r="C390" s="233"/>
      <c r="D390" s="232" t="e">
        <f t="shared" si="6"/>
        <v>#DIV/0!</v>
      </c>
      <c r="E390" s="233"/>
    </row>
    <row r="391" ht="20.1" customHeight="1" spans="1:5">
      <c r="A391" s="234" t="s">
        <v>313</v>
      </c>
      <c r="B391" s="239">
        <v>2931</v>
      </c>
      <c r="C391" s="239">
        <v>3350</v>
      </c>
      <c r="D391" s="232">
        <f t="shared" si="6"/>
        <v>1.14295462299556</v>
      </c>
      <c r="E391" s="233"/>
    </row>
    <row r="392" ht="20.1" customHeight="1" spans="1:5">
      <c r="A392" s="230" t="s">
        <v>314</v>
      </c>
      <c r="B392" s="240">
        <f>B393+B398+B407+B414+B420+B424+B428+B432+B438+B445</f>
        <v>71605</v>
      </c>
      <c r="C392" s="231">
        <f>C393+C398+C407+C414+C420+C424+C428+C432+C438+C445</f>
        <v>73452</v>
      </c>
      <c r="D392" s="232">
        <f t="shared" si="6"/>
        <v>1.02579428810837</v>
      </c>
      <c r="E392" s="233"/>
    </row>
    <row r="393" ht="20.1" customHeight="1" spans="1:5">
      <c r="A393" s="236" t="s">
        <v>315</v>
      </c>
      <c r="B393" s="235">
        <f>SUM(B394:B397)</f>
        <v>1360</v>
      </c>
      <c r="C393" s="235">
        <f>SUM(C394:C397)</f>
        <v>1420</v>
      </c>
      <c r="D393" s="232">
        <f t="shared" si="6"/>
        <v>1.04411764705882</v>
      </c>
      <c r="E393" s="233"/>
    </row>
    <row r="394" ht="20.1" customHeight="1" spans="1:5">
      <c r="A394" s="234" t="s">
        <v>75</v>
      </c>
      <c r="B394" s="233">
        <v>1360</v>
      </c>
      <c r="C394" s="233">
        <v>1420</v>
      </c>
      <c r="D394" s="232">
        <f t="shared" si="6"/>
        <v>1.04411764705882</v>
      </c>
      <c r="E394" s="233"/>
    </row>
    <row r="395" ht="20.1" customHeight="1" spans="1:5">
      <c r="A395" s="234" t="s">
        <v>76</v>
      </c>
      <c r="B395" s="233"/>
      <c r="C395" s="233"/>
      <c r="D395" s="232" t="e">
        <f t="shared" si="6"/>
        <v>#DIV/0!</v>
      </c>
      <c r="E395" s="233"/>
    </row>
    <row r="396" ht="20.1" customHeight="1" spans="1:5">
      <c r="A396" s="234" t="s">
        <v>77</v>
      </c>
      <c r="B396" s="233"/>
      <c r="C396" s="233"/>
      <c r="D396" s="232" t="e">
        <f t="shared" si="6"/>
        <v>#DIV/0!</v>
      </c>
      <c r="E396" s="233"/>
    </row>
    <row r="397" ht="20.1" customHeight="1" spans="1:5">
      <c r="A397" s="236" t="s">
        <v>316</v>
      </c>
      <c r="B397" s="233"/>
      <c r="C397" s="233"/>
      <c r="D397" s="232" t="e">
        <f t="shared" si="6"/>
        <v>#DIV/0!</v>
      </c>
      <c r="E397" s="233"/>
    </row>
    <row r="398" ht="20.1" customHeight="1" spans="1:5">
      <c r="A398" s="234" t="s">
        <v>317</v>
      </c>
      <c r="B398" s="235">
        <f>SUM(B399:B406)</f>
        <v>58672</v>
      </c>
      <c r="C398" s="235">
        <f>SUM(C399:C406)</f>
        <v>62885</v>
      </c>
      <c r="D398" s="232">
        <f t="shared" si="6"/>
        <v>1.07180597218435</v>
      </c>
      <c r="E398" s="233"/>
    </row>
    <row r="399" ht="20.1" customHeight="1" spans="1:5">
      <c r="A399" s="234" t="s">
        <v>318</v>
      </c>
      <c r="B399" s="233">
        <v>2556</v>
      </c>
      <c r="C399" s="233">
        <v>2786</v>
      </c>
      <c r="D399" s="232">
        <f t="shared" si="6"/>
        <v>1.08998435054773</v>
      </c>
      <c r="E399" s="233"/>
    </row>
    <row r="400" ht="20.1" customHeight="1" spans="1:5">
      <c r="A400" s="234" t="s">
        <v>319</v>
      </c>
      <c r="B400" s="233">
        <v>25065</v>
      </c>
      <c r="C400" s="233">
        <v>26425</v>
      </c>
      <c r="D400" s="232">
        <f t="shared" si="6"/>
        <v>1.05425892679035</v>
      </c>
      <c r="E400" s="233"/>
    </row>
    <row r="401" ht="20.1" customHeight="1" spans="1:5">
      <c r="A401" s="236" t="s">
        <v>320</v>
      </c>
      <c r="B401" s="233">
        <v>21766</v>
      </c>
      <c r="C401" s="233">
        <v>23582</v>
      </c>
      <c r="D401" s="232">
        <f t="shared" si="6"/>
        <v>1.08343287696407</v>
      </c>
      <c r="E401" s="233"/>
    </row>
    <row r="402" ht="20.1" customHeight="1" spans="1:5">
      <c r="A402" s="236" t="s">
        <v>321</v>
      </c>
      <c r="B402" s="233">
        <v>9212</v>
      </c>
      <c r="C402" s="233">
        <v>10012</v>
      </c>
      <c r="D402" s="232">
        <f t="shared" si="6"/>
        <v>1.08684324793747</v>
      </c>
      <c r="E402" s="233"/>
    </row>
    <row r="403" ht="20.1" customHeight="1" spans="1:5">
      <c r="A403" s="236" t="s">
        <v>322</v>
      </c>
      <c r="B403" s="233"/>
      <c r="C403" s="233"/>
      <c r="D403" s="232" t="e">
        <f t="shared" si="6"/>
        <v>#DIV/0!</v>
      </c>
      <c r="E403" s="233"/>
    </row>
    <row r="404" ht="20.1" customHeight="1" spans="1:5">
      <c r="A404" s="234" t="s">
        <v>323</v>
      </c>
      <c r="B404" s="233"/>
      <c r="C404" s="233"/>
      <c r="D404" s="232" t="e">
        <f t="shared" si="6"/>
        <v>#DIV/0!</v>
      </c>
      <c r="E404" s="233"/>
    </row>
    <row r="405" ht="20.1" customHeight="1" spans="1:5">
      <c r="A405" s="234" t="s">
        <v>324</v>
      </c>
      <c r="B405" s="233"/>
      <c r="C405" s="233"/>
      <c r="D405" s="232" t="e">
        <f t="shared" si="6"/>
        <v>#DIV/0!</v>
      </c>
      <c r="E405" s="233"/>
    </row>
    <row r="406" ht="20.1" customHeight="1" spans="1:5">
      <c r="A406" s="234" t="s">
        <v>325</v>
      </c>
      <c r="B406" s="233">
        <v>73</v>
      </c>
      <c r="C406" s="233">
        <v>80</v>
      </c>
      <c r="D406" s="232">
        <f t="shared" si="6"/>
        <v>1.0958904109589</v>
      </c>
      <c r="E406" s="233"/>
    </row>
    <row r="407" ht="20.1" customHeight="1" spans="1:5">
      <c r="A407" s="234" t="s">
        <v>326</v>
      </c>
      <c r="B407" s="235">
        <f>SUM(B408:B413)</f>
        <v>1669</v>
      </c>
      <c r="C407" s="235">
        <f>SUM(C408:C413)</f>
        <v>1852</v>
      </c>
      <c r="D407" s="232">
        <f t="shared" si="6"/>
        <v>1.10964649490713</v>
      </c>
      <c r="E407" s="233"/>
    </row>
    <row r="408" ht="20.1" customHeight="1" spans="1:5">
      <c r="A408" s="234" t="s">
        <v>327</v>
      </c>
      <c r="B408" s="233"/>
      <c r="C408" s="233"/>
      <c r="D408" s="232" t="e">
        <f t="shared" si="6"/>
        <v>#DIV/0!</v>
      </c>
      <c r="E408" s="233"/>
    </row>
    <row r="409" ht="20.1" customHeight="1" spans="1:5">
      <c r="A409" s="234" t="s">
        <v>328</v>
      </c>
      <c r="B409" s="233">
        <v>1349</v>
      </c>
      <c r="C409" s="233">
        <v>1522</v>
      </c>
      <c r="D409" s="232">
        <f t="shared" si="6"/>
        <v>1.12824314306894</v>
      </c>
      <c r="E409" s="233"/>
    </row>
    <row r="410" ht="20.1" customHeight="1" spans="1:5">
      <c r="A410" s="234" t="s">
        <v>329</v>
      </c>
      <c r="B410" s="233">
        <v>63</v>
      </c>
      <c r="C410" s="233">
        <v>70</v>
      </c>
      <c r="D410" s="232">
        <f t="shared" si="6"/>
        <v>1.11111111111111</v>
      </c>
      <c r="E410" s="233"/>
    </row>
    <row r="411" ht="20.1" customHeight="1" spans="1:5">
      <c r="A411" s="236" t="s">
        <v>330</v>
      </c>
      <c r="B411" s="233"/>
      <c r="C411" s="233"/>
      <c r="D411" s="232" t="e">
        <f t="shared" si="6"/>
        <v>#DIV/0!</v>
      </c>
      <c r="E411" s="233"/>
    </row>
    <row r="412" ht="20.1" customHeight="1" spans="1:5">
      <c r="A412" s="236" t="s">
        <v>331</v>
      </c>
      <c r="B412" s="233"/>
      <c r="C412" s="233"/>
      <c r="D412" s="232" t="e">
        <f t="shared" si="6"/>
        <v>#DIV/0!</v>
      </c>
      <c r="E412" s="233"/>
    </row>
    <row r="413" ht="20.1" customHeight="1" spans="1:5">
      <c r="A413" s="236" t="s">
        <v>332</v>
      </c>
      <c r="B413" s="233">
        <v>257</v>
      </c>
      <c r="C413" s="233">
        <v>260</v>
      </c>
      <c r="D413" s="232">
        <f t="shared" si="6"/>
        <v>1.01167315175097</v>
      </c>
      <c r="E413" s="233"/>
    </row>
    <row r="414" ht="20.1" customHeight="1" spans="1:5">
      <c r="A414" s="230" t="s">
        <v>333</v>
      </c>
      <c r="B414" s="235">
        <f>SUM(B415:B419)</f>
        <v>0</v>
      </c>
      <c r="C414" s="235">
        <f>SUM(C415:C419)</f>
        <v>0</v>
      </c>
      <c r="D414" s="232" t="e">
        <f t="shared" si="6"/>
        <v>#DIV/0!</v>
      </c>
      <c r="E414" s="233"/>
    </row>
    <row r="415" ht="20.1" customHeight="1" spans="1:5">
      <c r="A415" s="234" t="s">
        <v>334</v>
      </c>
      <c r="B415" s="233"/>
      <c r="C415" s="233"/>
      <c r="D415" s="232" t="e">
        <f t="shared" si="6"/>
        <v>#DIV/0!</v>
      </c>
      <c r="E415" s="233"/>
    </row>
    <row r="416" ht="20.1" customHeight="1" spans="1:5">
      <c r="A416" s="234" t="s">
        <v>335</v>
      </c>
      <c r="B416" s="233"/>
      <c r="C416" s="233"/>
      <c r="D416" s="232" t="e">
        <f t="shared" si="6"/>
        <v>#DIV/0!</v>
      </c>
      <c r="E416" s="233"/>
    </row>
    <row r="417" ht="20.1" customHeight="1" spans="1:5">
      <c r="A417" s="234" t="s">
        <v>336</v>
      </c>
      <c r="B417" s="233"/>
      <c r="C417" s="233"/>
      <c r="D417" s="232" t="e">
        <f t="shared" si="6"/>
        <v>#DIV/0!</v>
      </c>
      <c r="E417" s="233"/>
    </row>
    <row r="418" ht="20.1" customHeight="1" spans="1:5">
      <c r="A418" s="236" t="s">
        <v>337</v>
      </c>
      <c r="B418" s="233"/>
      <c r="C418" s="233"/>
      <c r="D418" s="232" t="e">
        <f t="shared" si="6"/>
        <v>#DIV/0!</v>
      </c>
      <c r="E418" s="233"/>
    </row>
    <row r="419" ht="20.1" customHeight="1" spans="1:5">
      <c r="A419" s="236" t="s">
        <v>338</v>
      </c>
      <c r="B419" s="233"/>
      <c r="C419" s="233"/>
      <c r="D419" s="232" t="e">
        <f t="shared" si="6"/>
        <v>#DIV/0!</v>
      </c>
      <c r="E419" s="233"/>
    </row>
    <row r="420" ht="20.1" customHeight="1" spans="1:5">
      <c r="A420" s="236" t="s">
        <v>339</v>
      </c>
      <c r="B420" s="235">
        <f>SUM(B421:B423)</f>
        <v>0</v>
      </c>
      <c r="C420" s="235">
        <f>SUM(C421:C423)</f>
        <v>0</v>
      </c>
      <c r="D420" s="232" t="e">
        <f t="shared" si="6"/>
        <v>#DIV/0!</v>
      </c>
      <c r="E420" s="233"/>
    </row>
    <row r="421" ht="20.1" customHeight="1" spans="1:5">
      <c r="A421" s="234" t="s">
        <v>340</v>
      </c>
      <c r="B421" s="233"/>
      <c r="C421" s="233"/>
      <c r="D421" s="232" t="e">
        <f t="shared" si="6"/>
        <v>#DIV/0!</v>
      </c>
      <c r="E421" s="233"/>
    </row>
    <row r="422" ht="20.1" customHeight="1" spans="1:5">
      <c r="A422" s="234" t="s">
        <v>341</v>
      </c>
      <c r="B422" s="233"/>
      <c r="C422" s="233"/>
      <c r="D422" s="232" t="e">
        <f t="shared" si="6"/>
        <v>#DIV/0!</v>
      </c>
      <c r="E422" s="233"/>
    </row>
    <row r="423" ht="20.1" customHeight="1" spans="1:5">
      <c r="A423" s="234" t="s">
        <v>342</v>
      </c>
      <c r="B423" s="233"/>
      <c r="C423" s="233"/>
      <c r="D423" s="232" t="e">
        <f t="shared" si="6"/>
        <v>#DIV/0!</v>
      </c>
      <c r="E423" s="233"/>
    </row>
    <row r="424" ht="20.1" customHeight="1" spans="1:5">
      <c r="A424" s="236" t="s">
        <v>343</v>
      </c>
      <c r="B424" s="235">
        <f>SUM(B425:B427)</f>
        <v>0</v>
      </c>
      <c r="C424" s="235">
        <f>SUM(C425:C427)</f>
        <v>0</v>
      </c>
      <c r="D424" s="232" t="e">
        <f t="shared" si="6"/>
        <v>#DIV/0!</v>
      </c>
      <c r="E424" s="233"/>
    </row>
    <row r="425" ht="20.1" customHeight="1" spans="1:5">
      <c r="A425" s="236" t="s">
        <v>344</v>
      </c>
      <c r="B425" s="233"/>
      <c r="C425" s="233"/>
      <c r="D425" s="232" t="e">
        <f t="shared" si="6"/>
        <v>#DIV/0!</v>
      </c>
      <c r="E425" s="233"/>
    </row>
    <row r="426" ht="20.1" customHeight="1" spans="1:5">
      <c r="A426" s="236" t="s">
        <v>345</v>
      </c>
      <c r="B426" s="233"/>
      <c r="C426" s="233"/>
      <c r="D426" s="232" t="e">
        <f t="shared" si="6"/>
        <v>#DIV/0!</v>
      </c>
      <c r="E426" s="233"/>
    </row>
    <row r="427" ht="20.1" customHeight="1" spans="1:5">
      <c r="A427" s="230" t="s">
        <v>346</v>
      </c>
      <c r="B427" s="233"/>
      <c r="C427" s="233"/>
      <c r="D427" s="232" t="e">
        <f t="shared" si="6"/>
        <v>#DIV/0!</v>
      </c>
      <c r="E427" s="233"/>
    </row>
    <row r="428" ht="20.1" customHeight="1" spans="1:5">
      <c r="A428" s="234" t="s">
        <v>347</v>
      </c>
      <c r="B428" s="235">
        <f>SUM(B429:B431)</f>
        <v>222</v>
      </c>
      <c r="C428" s="235">
        <f>SUM(C429:C431)</f>
        <v>240</v>
      </c>
      <c r="D428" s="232">
        <f t="shared" si="6"/>
        <v>1.08108108108108</v>
      </c>
      <c r="E428" s="233"/>
    </row>
    <row r="429" ht="20.1" customHeight="1" spans="1:5">
      <c r="A429" s="234" t="s">
        <v>348</v>
      </c>
      <c r="B429" s="233">
        <v>222</v>
      </c>
      <c r="C429" s="233">
        <v>240</v>
      </c>
      <c r="D429" s="232">
        <f t="shared" si="6"/>
        <v>1.08108108108108</v>
      </c>
      <c r="E429" s="233"/>
    </row>
    <row r="430" ht="20.1" customHeight="1" spans="1:5">
      <c r="A430" s="234" t="s">
        <v>349</v>
      </c>
      <c r="B430" s="233"/>
      <c r="C430" s="233"/>
      <c r="D430" s="232" t="e">
        <f t="shared" si="6"/>
        <v>#DIV/0!</v>
      </c>
      <c r="E430" s="233"/>
    </row>
    <row r="431" ht="20.1" customHeight="1" spans="1:5">
      <c r="A431" s="236" t="s">
        <v>350</v>
      </c>
      <c r="B431" s="233"/>
      <c r="C431" s="233"/>
      <c r="D431" s="232" t="e">
        <f t="shared" si="6"/>
        <v>#DIV/0!</v>
      </c>
      <c r="E431" s="233"/>
    </row>
    <row r="432" ht="20.1" customHeight="1" spans="1:5">
      <c r="A432" s="236" t="s">
        <v>351</v>
      </c>
      <c r="B432" s="235">
        <f>SUM(B433:B437)</f>
        <v>1413</v>
      </c>
      <c r="C432" s="235">
        <f>SUM(C433:C437)</f>
        <v>1556</v>
      </c>
      <c r="D432" s="232">
        <f t="shared" si="6"/>
        <v>1.10120311394197</v>
      </c>
      <c r="E432" s="233"/>
    </row>
    <row r="433" ht="20.1" customHeight="1" spans="1:5">
      <c r="A433" s="236" t="s">
        <v>352</v>
      </c>
      <c r="B433" s="233">
        <v>606</v>
      </c>
      <c r="C433" s="233">
        <v>666</v>
      </c>
      <c r="D433" s="232">
        <f t="shared" si="6"/>
        <v>1.0990099009901</v>
      </c>
      <c r="E433" s="233"/>
    </row>
    <row r="434" ht="20.1" customHeight="1" spans="1:5">
      <c r="A434" s="234" t="s">
        <v>353</v>
      </c>
      <c r="B434" s="233">
        <v>202</v>
      </c>
      <c r="C434" s="233">
        <v>230</v>
      </c>
      <c r="D434" s="232">
        <f t="shared" si="6"/>
        <v>1.13861386138614</v>
      </c>
      <c r="E434" s="233"/>
    </row>
    <row r="435" ht="19.5" customHeight="1" spans="1:5">
      <c r="A435" s="234" t="s">
        <v>354</v>
      </c>
      <c r="B435" s="233">
        <v>403</v>
      </c>
      <c r="C435" s="233">
        <v>430</v>
      </c>
      <c r="D435" s="232">
        <f t="shared" si="6"/>
        <v>1.06699751861042</v>
      </c>
      <c r="E435" s="233"/>
    </row>
    <row r="436" ht="20.1" customHeight="1" spans="1:5">
      <c r="A436" s="234" t="s">
        <v>355</v>
      </c>
      <c r="B436" s="233"/>
      <c r="C436" s="233"/>
      <c r="D436" s="232" t="e">
        <f t="shared" si="6"/>
        <v>#DIV/0!</v>
      </c>
      <c r="E436" s="233"/>
    </row>
    <row r="437" ht="20.1" customHeight="1" spans="1:5">
      <c r="A437" s="234" t="s">
        <v>356</v>
      </c>
      <c r="B437" s="233">
        <v>202</v>
      </c>
      <c r="C437" s="233">
        <v>230</v>
      </c>
      <c r="D437" s="232">
        <f t="shared" si="6"/>
        <v>1.13861386138614</v>
      </c>
      <c r="E437" s="233"/>
    </row>
    <row r="438" ht="20.1" customHeight="1" spans="1:5">
      <c r="A438" s="234" t="s">
        <v>357</v>
      </c>
      <c r="B438" s="235">
        <f>SUM(B439:B444)</f>
        <v>1778</v>
      </c>
      <c r="C438" s="235">
        <f>SUM(C439:C444)</f>
        <v>1800</v>
      </c>
      <c r="D438" s="232">
        <f t="shared" si="6"/>
        <v>1.01237345331834</v>
      </c>
      <c r="E438" s="233"/>
    </row>
    <row r="439" ht="20.1" customHeight="1" spans="1:5">
      <c r="A439" s="236" t="s">
        <v>358</v>
      </c>
      <c r="B439" s="233"/>
      <c r="C439" s="233"/>
      <c r="D439" s="232" t="e">
        <f t="shared" si="6"/>
        <v>#DIV/0!</v>
      </c>
      <c r="E439" s="233"/>
    </row>
    <row r="440" ht="20.1" customHeight="1" spans="1:5">
      <c r="A440" s="236" t="s">
        <v>359</v>
      </c>
      <c r="B440" s="233"/>
      <c r="C440" s="233"/>
      <c r="D440" s="232" t="e">
        <f t="shared" si="6"/>
        <v>#DIV/0!</v>
      </c>
      <c r="E440" s="233"/>
    </row>
    <row r="441" ht="20.1" customHeight="1" spans="1:5">
      <c r="A441" s="236" t="s">
        <v>360</v>
      </c>
      <c r="B441" s="233">
        <v>302</v>
      </c>
      <c r="C441" s="233">
        <v>320</v>
      </c>
      <c r="D441" s="232">
        <f t="shared" si="6"/>
        <v>1.05960264900662</v>
      </c>
      <c r="E441" s="233"/>
    </row>
    <row r="442" ht="20.1" customHeight="1" spans="1:5">
      <c r="A442" s="230" t="s">
        <v>361</v>
      </c>
      <c r="B442" s="233">
        <v>0</v>
      </c>
      <c r="C442" s="233"/>
      <c r="D442" s="232" t="e">
        <f t="shared" si="6"/>
        <v>#DIV/0!</v>
      </c>
      <c r="E442" s="233"/>
    </row>
    <row r="443" ht="20.1" customHeight="1" spans="1:5">
      <c r="A443" s="234" t="s">
        <v>362</v>
      </c>
      <c r="B443" s="233">
        <v>0</v>
      </c>
      <c r="C443" s="233"/>
      <c r="D443" s="232" t="e">
        <f t="shared" si="6"/>
        <v>#DIV/0!</v>
      </c>
      <c r="E443" s="233"/>
    </row>
    <row r="444" ht="20.1" customHeight="1" spans="1:5">
      <c r="A444" s="234" t="s">
        <v>363</v>
      </c>
      <c r="B444" s="233">
        <v>1476</v>
      </c>
      <c r="C444" s="233">
        <v>1480</v>
      </c>
      <c r="D444" s="232">
        <f t="shared" si="6"/>
        <v>1.00271002710027</v>
      </c>
      <c r="E444" s="233"/>
    </row>
    <row r="445" ht="20.1" customHeight="1" spans="1:5">
      <c r="A445" s="234" t="s">
        <v>364</v>
      </c>
      <c r="B445" s="239">
        <v>6491</v>
      </c>
      <c r="C445" s="239">
        <v>3699</v>
      </c>
      <c r="D445" s="232">
        <f t="shared" si="6"/>
        <v>0.56986596826375</v>
      </c>
      <c r="E445" s="233"/>
    </row>
    <row r="446" ht="20.1" customHeight="1" spans="1:5">
      <c r="A446" s="230" t="s">
        <v>365</v>
      </c>
      <c r="B446" s="231">
        <f>B447+B452+B461+B467+B473+B478+B483+B490+B494+B497</f>
        <v>640</v>
      </c>
      <c r="C446" s="231">
        <f>C447+C452+C461+C467+C473+C478+C483+C490+C494+C497</f>
        <v>1081</v>
      </c>
      <c r="D446" s="232">
        <f t="shared" si="6"/>
        <v>1.6890625</v>
      </c>
      <c r="E446" s="233"/>
    </row>
    <row r="447" ht="20.1" customHeight="1" spans="1:5">
      <c r="A447" s="236" t="s">
        <v>366</v>
      </c>
      <c r="B447" s="235">
        <f>SUM(B448:B451)</f>
        <v>289</v>
      </c>
      <c r="C447" s="235">
        <f>SUM(C448:C451)</f>
        <v>320</v>
      </c>
      <c r="D447" s="232">
        <f t="shared" si="6"/>
        <v>1.10726643598616</v>
      </c>
      <c r="E447" s="233"/>
    </row>
    <row r="448" ht="20.1" customHeight="1" spans="1:5">
      <c r="A448" s="234" t="s">
        <v>75</v>
      </c>
      <c r="B448" s="233">
        <v>289</v>
      </c>
      <c r="C448" s="233">
        <v>320</v>
      </c>
      <c r="D448" s="232">
        <f t="shared" si="6"/>
        <v>1.10726643598616</v>
      </c>
      <c r="E448" s="233"/>
    </row>
    <row r="449" ht="20.1" customHeight="1" spans="1:5">
      <c r="A449" s="234" t="s">
        <v>76</v>
      </c>
      <c r="B449" s="233"/>
      <c r="C449" s="233"/>
      <c r="D449" s="232" t="e">
        <f t="shared" si="6"/>
        <v>#DIV/0!</v>
      </c>
      <c r="E449" s="233"/>
    </row>
    <row r="450" ht="20.1" customHeight="1" spans="1:5">
      <c r="A450" s="234" t="s">
        <v>77</v>
      </c>
      <c r="B450" s="233"/>
      <c r="C450" s="233"/>
      <c r="D450" s="232" t="e">
        <f t="shared" si="6"/>
        <v>#DIV/0!</v>
      </c>
      <c r="E450" s="233"/>
    </row>
    <row r="451" ht="20.1" customHeight="1" spans="1:5">
      <c r="A451" s="236" t="s">
        <v>367</v>
      </c>
      <c r="B451" s="233"/>
      <c r="C451" s="233"/>
      <c r="D451" s="232" t="e">
        <f t="shared" si="6"/>
        <v>#DIV/0!</v>
      </c>
      <c r="E451" s="233"/>
    </row>
    <row r="452" ht="20.1" customHeight="1" spans="1:5">
      <c r="A452" s="234" t="s">
        <v>368</v>
      </c>
      <c r="B452" s="235">
        <f>SUM(B453:B460)</f>
        <v>0</v>
      </c>
      <c r="C452" s="235">
        <f>SUM(C453:C460)</f>
        <v>0</v>
      </c>
      <c r="D452" s="232" t="e">
        <f t="shared" si="6"/>
        <v>#DIV/0!</v>
      </c>
      <c r="E452" s="233"/>
    </row>
    <row r="453" ht="20.1" customHeight="1" spans="1:5">
      <c r="A453" s="234" t="s">
        <v>369</v>
      </c>
      <c r="B453" s="233"/>
      <c r="C453" s="233"/>
      <c r="D453" s="232" t="e">
        <f t="shared" ref="D453:D516" si="7">C453/B453</f>
        <v>#DIV/0!</v>
      </c>
      <c r="E453" s="233"/>
    </row>
    <row r="454" ht="20.1" customHeight="1" spans="1:5">
      <c r="A454" s="234" t="s">
        <v>370</v>
      </c>
      <c r="B454" s="233"/>
      <c r="C454" s="233"/>
      <c r="D454" s="232" t="e">
        <f t="shared" si="7"/>
        <v>#DIV/0!</v>
      </c>
      <c r="E454" s="233"/>
    </row>
    <row r="455" ht="20.1" customHeight="1" spans="1:5">
      <c r="A455" s="230" t="s">
        <v>371</v>
      </c>
      <c r="B455" s="233"/>
      <c r="C455" s="233"/>
      <c r="D455" s="232" t="e">
        <f t="shared" si="7"/>
        <v>#DIV/0!</v>
      </c>
      <c r="E455" s="233"/>
    </row>
    <row r="456" ht="20.1" customHeight="1" spans="1:5">
      <c r="A456" s="234" t="s">
        <v>372</v>
      </c>
      <c r="B456" s="233"/>
      <c r="C456" s="233"/>
      <c r="D456" s="232" t="e">
        <f t="shared" si="7"/>
        <v>#DIV/0!</v>
      </c>
      <c r="E456" s="233"/>
    </row>
    <row r="457" ht="20.1" customHeight="1" spans="1:5">
      <c r="A457" s="234" t="s">
        <v>373</v>
      </c>
      <c r="B457" s="233"/>
      <c r="C457" s="233"/>
      <c r="D457" s="232" t="e">
        <f t="shared" si="7"/>
        <v>#DIV/0!</v>
      </c>
      <c r="E457" s="233"/>
    </row>
    <row r="458" ht="20.1" customHeight="1" spans="1:5">
      <c r="A458" s="234" t="s">
        <v>374</v>
      </c>
      <c r="B458" s="233"/>
      <c r="C458" s="233"/>
      <c r="D458" s="232" t="e">
        <f t="shared" si="7"/>
        <v>#DIV/0!</v>
      </c>
      <c r="E458" s="233"/>
    </row>
    <row r="459" ht="20.1" customHeight="1" spans="1:5">
      <c r="A459" s="236" t="s">
        <v>375</v>
      </c>
      <c r="B459" s="233"/>
      <c r="C459" s="233"/>
      <c r="D459" s="232" t="e">
        <f t="shared" si="7"/>
        <v>#DIV/0!</v>
      </c>
      <c r="E459" s="233"/>
    </row>
    <row r="460" ht="20.1" customHeight="1" spans="1:5">
      <c r="A460" s="236" t="s">
        <v>376</v>
      </c>
      <c r="B460" s="233"/>
      <c r="C460" s="233"/>
      <c r="D460" s="232" t="e">
        <f t="shared" si="7"/>
        <v>#DIV/0!</v>
      </c>
      <c r="E460" s="233"/>
    </row>
    <row r="461" ht="20.1" customHeight="1" spans="1:5">
      <c r="A461" s="236" t="s">
        <v>377</v>
      </c>
      <c r="B461" s="235">
        <f>SUM(B462:B466)</f>
        <v>0</v>
      </c>
      <c r="C461" s="235">
        <f>SUM(C462:C466)</f>
        <v>0</v>
      </c>
      <c r="D461" s="232" t="e">
        <f t="shared" si="7"/>
        <v>#DIV/0!</v>
      </c>
      <c r="E461" s="233"/>
    </row>
    <row r="462" ht="20.1" customHeight="1" spans="1:5">
      <c r="A462" s="234" t="s">
        <v>369</v>
      </c>
      <c r="B462" s="233"/>
      <c r="C462" s="233"/>
      <c r="D462" s="232" t="e">
        <f t="shared" si="7"/>
        <v>#DIV/0!</v>
      </c>
      <c r="E462" s="233"/>
    </row>
    <row r="463" ht="20.1" customHeight="1" spans="1:5">
      <c r="A463" s="234" t="s">
        <v>378</v>
      </c>
      <c r="B463" s="233"/>
      <c r="C463" s="233"/>
      <c r="D463" s="232" t="e">
        <f t="shared" si="7"/>
        <v>#DIV/0!</v>
      </c>
      <c r="E463" s="233"/>
    </row>
    <row r="464" ht="20.1" customHeight="1" spans="1:5">
      <c r="A464" s="234" t="s">
        <v>379</v>
      </c>
      <c r="B464" s="233"/>
      <c r="C464" s="233"/>
      <c r="D464" s="232" t="e">
        <f t="shared" si="7"/>
        <v>#DIV/0!</v>
      </c>
      <c r="E464" s="233"/>
    </row>
    <row r="465" ht="20.1" customHeight="1" spans="1:5">
      <c r="A465" s="236" t="s">
        <v>380</v>
      </c>
      <c r="B465" s="233"/>
      <c r="C465" s="233"/>
      <c r="D465" s="232" t="e">
        <f t="shared" si="7"/>
        <v>#DIV/0!</v>
      </c>
      <c r="E465" s="233"/>
    </row>
    <row r="466" ht="20.1" customHeight="1" spans="1:5">
      <c r="A466" s="236" t="s">
        <v>381</v>
      </c>
      <c r="B466" s="233"/>
      <c r="C466" s="233"/>
      <c r="D466" s="232" t="e">
        <f t="shared" si="7"/>
        <v>#DIV/0!</v>
      </c>
      <c r="E466" s="233"/>
    </row>
    <row r="467" ht="20.1" customHeight="1" spans="1:5">
      <c r="A467" s="236" t="s">
        <v>382</v>
      </c>
      <c r="B467" s="235">
        <f>SUM(B468:B472)</f>
        <v>160</v>
      </c>
      <c r="C467" s="235">
        <f>SUM(C468:C472)</f>
        <v>170</v>
      </c>
      <c r="D467" s="232">
        <f t="shared" si="7"/>
        <v>1.0625</v>
      </c>
      <c r="E467" s="233"/>
    </row>
    <row r="468" ht="20.1" customHeight="1" spans="1:5">
      <c r="A468" s="230" t="s">
        <v>369</v>
      </c>
      <c r="B468" s="233"/>
      <c r="C468" s="233"/>
      <c r="D468" s="232" t="e">
        <f t="shared" si="7"/>
        <v>#DIV/0!</v>
      </c>
      <c r="E468" s="233"/>
    </row>
    <row r="469" ht="20.1" customHeight="1" spans="1:5">
      <c r="A469" s="234" t="s">
        <v>383</v>
      </c>
      <c r="B469" s="233">
        <v>25</v>
      </c>
      <c r="C469" s="233">
        <v>30</v>
      </c>
      <c r="D469" s="232">
        <f t="shared" si="7"/>
        <v>1.2</v>
      </c>
      <c r="E469" s="233"/>
    </row>
    <row r="470" ht="20.1" customHeight="1" spans="1:5">
      <c r="A470" s="234" t="s">
        <v>384</v>
      </c>
      <c r="B470" s="233">
        <v>100</v>
      </c>
      <c r="C470" s="233">
        <v>100</v>
      </c>
      <c r="D470" s="232">
        <f t="shared" si="7"/>
        <v>1</v>
      </c>
      <c r="E470" s="233"/>
    </row>
    <row r="471" ht="20.1" customHeight="1" spans="1:5">
      <c r="A471" s="234" t="s">
        <v>385</v>
      </c>
      <c r="B471" s="233">
        <v>20</v>
      </c>
      <c r="C471" s="233">
        <v>20</v>
      </c>
      <c r="D471" s="232">
        <f t="shared" si="7"/>
        <v>1</v>
      </c>
      <c r="E471" s="233"/>
    </row>
    <row r="472" ht="20.1" customHeight="1" spans="1:5">
      <c r="A472" s="236" t="s">
        <v>386</v>
      </c>
      <c r="B472" s="233">
        <v>15</v>
      </c>
      <c r="C472" s="233">
        <v>20</v>
      </c>
      <c r="D472" s="232">
        <f t="shared" si="7"/>
        <v>1.33333333333333</v>
      </c>
      <c r="E472" s="233"/>
    </row>
    <row r="473" ht="20.1" customHeight="1" spans="1:5">
      <c r="A473" s="236" t="s">
        <v>387</v>
      </c>
      <c r="B473" s="235">
        <f>SUM(B474:B477)</f>
        <v>0</v>
      </c>
      <c r="C473" s="235">
        <f>SUM(C474:C477)</f>
        <v>0</v>
      </c>
      <c r="D473" s="232" t="e">
        <f t="shared" si="7"/>
        <v>#DIV/0!</v>
      </c>
      <c r="E473" s="233"/>
    </row>
    <row r="474" ht="20.1" customHeight="1" spans="1:5">
      <c r="A474" s="236" t="s">
        <v>369</v>
      </c>
      <c r="B474" s="233"/>
      <c r="C474" s="233"/>
      <c r="D474" s="232" t="e">
        <f t="shared" si="7"/>
        <v>#DIV/0!</v>
      </c>
      <c r="E474" s="233"/>
    </row>
    <row r="475" ht="20.1" customHeight="1" spans="1:5">
      <c r="A475" s="234" t="s">
        <v>388</v>
      </c>
      <c r="B475" s="233"/>
      <c r="C475" s="233"/>
      <c r="D475" s="232" t="e">
        <f t="shared" si="7"/>
        <v>#DIV/0!</v>
      </c>
      <c r="E475" s="233"/>
    </row>
    <row r="476" ht="20.1" customHeight="1" spans="1:5">
      <c r="A476" s="234" t="s">
        <v>389</v>
      </c>
      <c r="B476" s="233"/>
      <c r="C476" s="233"/>
      <c r="D476" s="232" t="e">
        <f t="shared" si="7"/>
        <v>#DIV/0!</v>
      </c>
      <c r="E476" s="233"/>
    </row>
    <row r="477" ht="20.1" customHeight="1" spans="1:5">
      <c r="A477" s="234" t="s">
        <v>390</v>
      </c>
      <c r="B477" s="233"/>
      <c r="C477" s="233"/>
      <c r="D477" s="232" t="e">
        <f t="shared" si="7"/>
        <v>#DIV/0!</v>
      </c>
      <c r="E477" s="233"/>
    </row>
    <row r="478" ht="20.1" customHeight="1" spans="1:5">
      <c r="A478" s="236" t="s">
        <v>391</v>
      </c>
      <c r="B478" s="235">
        <f>SUM(B479:B482)</f>
        <v>0</v>
      </c>
      <c r="C478" s="235">
        <f>SUM(C479:C482)</f>
        <v>0</v>
      </c>
      <c r="D478" s="232" t="e">
        <f t="shared" si="7"/>
        <v>#DIV/0!</v>
      </c>
      <c r="E478" s="233"/>
    </row>
    <row r="479" ht="20.1" customHeight="1" spans="1:5">
      <c r="A479" s="236" t="s">
        <v>392</v>
      </c>
      <c r="B479" s="233"/>
      <c r="C479" s="233"/>
      <c r="D479" s="232" t="e">
        <f t="shared" si="7"/>
        <v>#DIV/0!</v>
      </c>
      <c r="E479" s="233"/>
    </row>
    <row r="480" ht="20.1" customHeight="1" spans="1:5">
      <c r="A480" s="236" t="s">
        <v>393</v>
      </c>
      <c r="B480" s="233"/>
      <c r="C480" s="233"/>
      <c r="D480" s="232" t="e">
        <f t="shared" si="7"/>
        <v>#DIV/0!</v>
      </c>
      <c r="E480" s="233"/>
    </row>
    <row r="481" ht="20.1" customHeight="1" spans="1:5">
      <c r="A481" s="230" t="s">
        <v>394</v>
      </c>
      <c r="B481" s="233"/>
      <c r="C481" s="233"/>
      <c r="D481" s="232" t="e">
        <f t="shared" si="7"/>
        <v>#DIV/0!</v>
      </c>
      <c r="E481" s="233"/>
    </row>
    <row r="482" ht="20.1" customHeight="1" spans="1:5">
      <c r="A482" s="234" t="s">
        <v>395</v>
      </c>
      <c r="B482" s="233"/>
      <c r="C482" s="233"/>
      <c r="D482" s="232" t="e">
        <f t="shared" si="7"/>
        <v>#DIV/0!</v>
      </c>
      <c r="E482" s="233"/>
    </row>
    <row r="483" ht="20.1" customHeight="1" spans="1:5">
      <c r="A483" s="234" t="s">
        <v>396</v>
      </c>
      <c r="B483" s="235">
        <f>SUM(B484:B489)</f>
        <v>191</v>
      </c>
      <c r="C483" s="235">
        <f>SUM(C484:C489)</f>
        <v>210</v>
      </c>
      <c r="D483" s="232">
        <f t="shared" si="7"/>
        <v>1.09947643979058</v>
      </c>
      <c r="E483" s="233"/>
    </row>
    <row r="484" ht="20.1" customHeight="1" spans="1:5">
      <c r="A484" s="234" t="s">
        <v>369</v>
      </c>
      <c r="B484" s="233">
        <v>100</v>
      </c>
      <c r="C484" s="233">
        <v>110</v>
      </c>
      <c r="D484" s="232">
        <f t="shared" si="7"/>
        <v>1.1</v>
      </c>
      <c r="E484" s="233"/>
    </row>
    <row r="485" ht="20.1" customHeight="1" spans="1:5">
      <c r="A485" s="236" t="s">
        <v>397</v>
      </c>
      <c r="B485" s="233"/>
      <c r="C485" s="233"/>
      <c r="D485" s="232" t="e">
        <f t="shared" si="7"/>
        <v>#DIV/0!</v>
      </c>
      <c r="E485" s="233"/>
    </row>
    <row r="486" ht="20.1" customHeight="1" spans="1:5">
      <c r="A486" s="236" t="s">
        <v>398</v>
      </c>
      <c r="B486" s="233"/>
      <c r="C486" s="233"/>
      <c r="D486" s="232" t="e">
        <f t="shared" si="7"/>
        <v>#DIV/0!</v>
      </c>
      <c r="E486" s="233"/>
    </row>
    <row r="487" ht="20.1" customHeight="1" spans="1:5">
      <c r="A487" s="236" t="s">
        <v>399</v>
      </c>
      <c r="B487" s="233"/>
      <c r="C487" s="233"/>
      <c r="D487" s="232" t="e">
        <f t="shared" si="7"/>
        <v>#DIV/0!</v>
      </c>
      <c r="E487" s="233"/>
    </row>
    <row r="488" ht="20.1" customHeight="1" spans="1:5">
      <c r="A488" s="234" t="s">
        <v>400</v>
      </c>
      <c r="B488" s="233"/>
      <c r="C488" s="233"/>
      <c r="D488" s="232" t="e">
        <f t="shared" si="7"/>
        <v>#DIV/0!</v>
      </c>
      <c r="E488" s="233"/>
    </row>
    <row r="489" ht="20.1" customHeight="1" spans="1:5">
      <c r="A489" s="234" t="s">
        <v>401</v>
      </c>
      <c r="B489" s="233">
        <v>91</v>
      </c>
      <c r="C489" s="233">
        <v>100</v>
      </c>
      <c r="D489" s="232">
        <f t="shared" si="7"/>
        <v>1.0989010989011</v>
      </c>
      <c r="E489" s="233"/>
    </row>
    <row r="490" ht="20.1" customHeight="1" spans="1:5">
      <c r="A490" s="234" t="s">
        <v>402</v>
      </c>
      <c r="B490" s="235">
        <f>SUM(B491:B493)</f>
        <v>0</v>
      </c>
      <c r="C490" s="235">
        <f>SUM(C491:C493)</f>
        <v>0</v>
      </c>
      <c r="D490" s="232" t="e">
        <f t="shared" si="7"/>
        <v>#DIV/0!</v>
      </c>
      <c r="E490" s="233"/>
    </row>
    <row r="491" ht="20.1" customHeight="1" spans="1:5">
      <c r="A491" s="236" t="s">
        <v>403</v>
      </c>
      <c r="B491" s="233"/>
      <c r="C491" s="233"/>
      <c r="D491" s="232" t="e">
        <f t="shared" si="7"/>
        <v>#DIV/0!</v>
      </c>
      <c r="E491" s="233"/>
    </row>
    <row r="492" ht="20.1" customHeight="1" spans="1:5">
      <c r="A492" s="236" t="s">
        <v>404</v>
      </c>
      <c r="B492" s="233"/>
      <c r="C492" s="233"/>
      <c r="D492" s="232" t="e">
        <f t="shared" si="7"/>
        <v>#DIV/0!</v>
      </c>
      <c r="E492" s="233"/>
    </row>
    <row r="493" ht="20.1" customHeight="1" spans="1:5">
      <c r="A493" s="236" t="s">
        <v>405</v>
      </c>
      <c r="B493" s="233"/>
      <c r="C493" s="233"/>
      <c r="D493" s="232" t="e">
        <f t="shared" si="7"/>
        <v>#DIV/0!</v>
      </c>
      <c r="E493" s="233"/>
    </row>
    <row r="494" ht="20.1" customHeight="1" spans="1:5">
      <c r="A494" s="230" t="s">
        <v>406</v>
      </c>
      <c r="B494" s="235">
        <f>SUM(B495:B496)</f>
        <v>0</v>
      </c>
      <c r="C494" s="235">
        <f>SUM(C495:C496)</f>
        <v>0</v>
      </c>
      <c r="D494" s="232" t="e">
        <f t="shared" si="7"/>
        <v>#DIV/0!</v>
      </c>
      <c r="E494" s="233"/>
    </row>
    <row r="495" ht="20.1" customHeight="1" spans="1:5">
      <c r="A495" s="236" t="s">
        <v>407</v>
      </c>
      <c r="B495" s="233"/>
      <c r="C495" s="233"/>
      <c r="D495" s="232" t="e">
        <f t="shared" si="7"/>
        <v>#DIV/0!</v>
      </c>
      <c r="E495" s="233"/>
    </row>
    <row r="496" ht="20.1" customHeight="1" spans="1:5">
      <c r="A496" s="236" t="s">
        <v>408</v>
      </c>
      <c r="B496" s="233"/>
      <c r="C496" s="233"/>
      <c r="D496" s="232" t="e">
        <f t="shared" si="7"/>
        <v>#DIV/0!</v>
      </c>
      <c r="E496" s="233"/>
    </row>
    <row r="497" ht="20.1" customHeight="1" spans="1:5">
      <c r="A497" s="234" t="s">
        <v>409</v>
      </c>
      <c r="B497" s="235">
        <f>SUM(B498:B501)</f>
        <v>0</v>
      </c>
      <c r="C497" s="235">
        <f>SUM(C498:C501)</f>
        <v>381</v>
      </c>
      <c r="D497" s="232" t="e">
        <f t="shared" si="7"/>
        <v>#DIV/0!</v>
      </c>
      <c r="E497" s="233"/>
    </row>
    <row r="498" ht="20.1" customHeight="1" spans="1:5">
      <c r="A498" s="234" t="s">
        <v>410</v>
      </c>
      <c r="B498" s="233"/>
      <c r="C498" s="233"/>
      <c r="D498" s="232" t="e">
        <f t="shared" si="7"/>
        <v>#DIV/0!</v>
      </c>
      <c r="E498" s="233"/>
    </row>
    <row r="499" ht="20.1" customHeight="1" spans="1:5">
      <c r="A499" s="236" t="s">
        <v>411</v>
      </c>
      <c r="B499" s="233"/>
      <c r="C499" s="233"/>
      <c r="D499" s="232" t="e">
        <f t="shared" si="7"/>
        <v>#DIV/0!</v>
      </c>
      <c r="E499" s="233"/>
    </row>
    <row r="500" ht="20.1" customHeight="1" spans="1:5">
      <c r="A500" s="236" t="s">
        <v>412</v>
      </c>
      <c r="B500" s="233"/>
      <c r="C500" s="233"/>
      <c r="D500" s="232" t="e">
        <f t="shared" si="7"/>
        <v>#DIV/0!</v>
      </c>
      <c r="E500" s="233"/>
    </row>
    <row r="501" ht="20.1" customHeight="1" spans="1:5">
      <c r="A501" s="236" t="s">
        <v>413</v>
      </c>
      <c r="B501" s="233"/>
      <c r="C501" s="233">
        <v>381</v>
      </c>
      <c r="D501" s="232" t="e">
        <f t="shared" si="7"/>
        <v>#DIV/0!</v>
      </c>
      <c r="E501" s="233"/>
    </row>
    <row r="502" ht="20.1" customHeight="1" spans="1:5">
      <c r="A502" s="230" t="s">
        <v>414</v>
      </c>
      <c r="B502" s="231">
        <f>B503+B517+B525+B536+B547</f>
        <v>9280</v>
      </c>
      <c r="C502" s="231">
        <f>C503+C517+C525+C536+C547</f>
        <v>5119</v>
      </c>
      <c r="D502" s="232">
        <f t="shared" si="7"/>
        <v>0.551616379310345</v>
      </c>
      <c r="E502" s="233"/>
    </row>
    <row r="503" ht="20.1" customHeight="1" spans="1:5">
      <c r="A503" s="230" t="s">
        <v>415</v>
      </c>
      <c r="B503" s="235">
        <f>SUM(B504:B516)</f>
        <v>2117</v>
      </c>
      <c r="C503" s="235">
        <f>SUM(C504:C516)</f>
        <v>1916</v>
      </c>
      <c r="D503" s="232">
        <f t="shared" si="7"/>
        <v>0.905054322153992</v>
      </c>
      <c r="E503" s="233"/>
    </row>
    <row r="504" ht="20.1" customHeight="1" spans="1:5">
      <c r="A504" s="230" t="s">
        <v>75</v>
      </c>
      <c r="B504" s="233">
        <v>980</v>
      </c>
      <c r="C504" s="233">
        <v>1000</v>
      </c>
      <c r="D504" s="232">
        <f t="shared" si="7"/>
        <v>1.02040816326531</v>
      </c>
      <c r="E504" s="233"/>
    </row>
    <row r="505" ht="20.1" customHeight="1" spans="1:5">
      <c r="A505" s="230" t="s">
        <v>76</v>
      </c>
      <c r="B505" s="233"/>
      <c r="C505" s="233"/>
      <c r="D505" s="232" t="e">
        <f t="shared" si="7"/>
        <v>#DIV/0!</v>
      </c>
      <c r="E505" s="233"/>
    </row>
    <row r="506" ht="20.1" customHeight="1" spans="1:5">
      <c r="A506" s="230" t="s">
        <v>77</v>
      </c>
      <c r="B506" s="233"/>
      <c r="C506" s="233"/>
      <c r="D506" s="232" t="e">
        <f t="shared" si="7"/>
        <v>#DIV/0!</v>
      </c>
      <c r="E506" s="233"/>
    </row>
    <row r="507" ht="20.1" customHeight="1" spans="1:5">
      <c r="A507" s="230" t="s">
        <v>416</v>
      </c>
      <c r="B507" s="233">
        <v>110</v>
      </c>
      <c r="C507" s="233">
        <v>110</v>
      </c>
      <c r="D507" s="232">
        <f t="shared" si="7"/>
        <v>1</v>
      </c>
      <c r="E507" s="233"/>
    </row>
    <row r="508" ht="20.1" customHeight="1" spans="1:5">
      <c r="A508" s="230" t="s">
        <v>417</v>
      </c>
      <c r="B508" s="233"/>
      <c r="C508" s="233"/>
      <c r="D508" s="232" t="e">
        <f t="shared" si="7"/>
        <v>#DIV/0!</v>
      </c>
      <c r="E508" s="233"/>
    </row>
    <row r="509" ht="20.1" customHeight="1" spans="1:5">
      <c r="A509" s="230" t="s">
        <v>418</v>
      </c>
      <c r="B509" s="233">
        <v>60</v>
      </c>
      <c r="C509" s="233">
        <v>60</v>
      </c>
      <c r="D509" s="232">
        <f t="shared" si="7"/>
        <v>1</v>
      </c>
      <c r="E509" s="233"/>
    </row>
    <row r="510" ht="20.1" customHeight="1" spans="1:5">
      <c r="A510" s="230" t="s">
        <v>419</v>
      </c>
      <c r="B510" s="233">
        <v>71</v>
      </c>
      <c r="C510" s="233">
        <v>80</v>
      </c>
      <c r="D510" s="232">
        <f t="shared" si="7"/>
        <v>1.12676056338028</v>
      </c>
      <c r="E510" s="233"/>
    </row>
    <row r="511" ht="20.1" customHeight="1" spans="1:5">
      <c r="A511" s="230" t="s">
        <v>420</v>
      </c>
      <c r="B511" s="233">
        <v>0</v>
      </c>
      <c r="C511" s="233"/>
      <c r="D511" s="232" t="e">
        <f t="shared" si="7"/>
        <v>#DIV/0!</v>
      </c>
      <c r="E511" s="233"/>
    </row>
    <row r="512" ht="20.1" customHeight="1" spans="1:5">
      <c r="A512" s="230" t="s">
        <v>421</v>
      </c>
      <c r="B512" s="233">
        <v>145</v>
      </c>
      <c r="C512" s="233">
        <v>150</v>
      </c>
      <c r="D512" s="232">
        <f t="shared" si="7"/>
        <v>1.03448275862069</v>
      </c>
      <c r="E512" s="233"/>
    </row>
    <row r="513" ht="20.1" customHeight="1" spans="1:5">
      <c r="A513" s="230" t="s">
        <v>422</v>
      </c>
      <c r="B513" s="233">
        <v>0</v>
      </c>
      <c r="C513" s="233"/>
      <c r="D513" s="232" t="e">
        <f t="shared" si="7"/>
        <v>#DIV/0!</v>
      </c>
      <c r="E513" s="233"/>
    </row>
    <row r="514" ht="20.1" customHeight="1" spans="1:5">
      <c r="A514" s="230" t="s">
        <v>423</v>
      </c>
      <c r="B514" s="233">
        <v>34</v>
      </c>
      <c r="C514" s="233">
        <v>35</v>
      </c>
      <c r="D514" s="232">
        <f t="shared" si="7"/>
        <v>1.02941176470588</v>
      </c>
      <c r="E514" s="233"/>
    </row>
    <row r="515" ht="20.1" customHeight="1" spans="1:5">
      <c r="A515" s="230" t="s">
        <v>424</v>
      </c>
      <c r="B515" s="233">
        <v>200</v>
      </c>
      <c r="C515" s="233">
        <v>200</v>
      </c>
      <c r="D515" s="232">
        <f t="shared" si="7"/>
        <v>1</v>
      </c>
      <c r="E515" s="233"/>
    </row>
    <row r="516" ht="20.1" customHeight="1" spans="1:5">
      <c r="A516" s="230" t="s">
        <v>425</v>
      </c>
      <c r="B516" s="233">
        <v>517</v>
      </c>
      <c r="C516" s="233">
        <v>281</v>
      </c>
      <c r="D516" s="232">
        <f t="shared" si="7"/>
        <v>0.543520309477756</v>
      </c>
      <c r="E516" s="233"/>
    </row>
    <row r="517" ht="20.1" customHeight="1" spans="1:5">
      <c r="A517" s="230" t="s">
        <v>426</v>
      </c>
      <c r="B517" s="235">
        <f>SUM(B518:B524)</f>
        <v>1331</v>
      </c>
      <c r="C517" s="235">
        <f>SUM(C518:C524)</f>
        <v>1323</v>
      </c>
      <c r="D517" s="232">
        <f t="shared" ref="D517:D580" si="8">C517/B517</f>
        <v>0.993989481592787</v>
      </c>
      <c r="E517" s="233"/>
    </row>
    <row r="518" ht="20.1" customHeight="1" spans="1:5">
      <c r="A518" s="230" t="s">
        <v>75</v>
      </c>
      <c r="B518" s="233">
        <v>11</v>
      </c>
      <c r="C518" s="233">
        <v>12</v>
      </c>
      <c r="D518" s="232">
        <f t="shared" si="8"/>
        <v>1.09090909090909</v>
      </c>
      <c r="E518" s="233"/>
    </row>
    <row r="519" ht="20.1" customHeight="1" spans="1:5">
      <c r="A519" s="230" t="s">
        <v>76</v>
      </c>
      <c r="B519" s="233">
        <v>0</v>
      </c>
      <c r="C519" s="233"/>
      <c r="D519" s="232" t="e">
        <f t="shared" si="8"/>
        <v>#DIV/0!</v>
      </c>
      <c r="E519" s="233"/>
    </row>
    <row r="520" ht="20.1" customHeight="1" spans="1:5">
      <c r="A520" s="230" t="s">
        <v>77</v>
      </c>
      <c r="B520" s="233">
        <v>0</v>
      </c>
      <c r="C520" s="233"/>
      <c r="D520" s="232" t="e">
        <f t="shared" si="8"/>
        <v>#DIV/0!</v>
      </c>
      <c r="E520" s="233"/>
    </row>
    <row r="521" ht="20.1" customHeight="1" spans="1:5">
      <c r="A521" s="230" t="s">
        <v>427</v>
      </c>
      <c r="B521" s="233">
        <v>991</v>
      </c>
      <c r="C521" s="233">
        <v>990</v>
      </c>
      <c r="D521" s="232">
        <f t="shared" si="8"/>
        <v>0.998990918264379</v>
      </c>
      <c r="E521" s="233"/>
    </row>
    <row r="522" ht="20.1" customHeight="1" spans="1:5">
      <c r="A522" s="230" t="s">
        <v>428</v>
      </c>
      <c r="B522" s="233">
        <v>0</v>
      </c>
      <c r="C522" s="233"/>
      <c r="D522" s="232" t="e">
        <f t="shared" si="8"/>
        <v>#DIV/0!</v>
      </c>
      <c r="E522" s="233"/>
    </row>
    <row r="523" ht="20.1" customHeight="1" spans="1:5">
      <c r="A523" s="230" t="s">
        <v>429</v>
      </c>
      <c r="B523" s="233"/>
      <c r="C523" s="233"/>
      <c r="D523" s="232" t="e">
        <f t="shared" si="8"/>
        <v>#DIV/0!</v>
      </c>
      <c r="E523" s="233"/>
    </row>
    <row r="524" ht="20.1" customHeight="1" spans="1:5">
      <c r="A524" s="230" t="s">
        <v>430</v>
      </c>
      <c r="B524" s="233">
        <v>329</v>
      </c>
      <c r="C524" s="233">
        <v>321</v>
      </c>
      <c r="D524" s="232">
        <f t="shared" si="8"/>
        <v>0.975683890577508</v>
      </c>
      <c r="E524" s="233"/>
    </row>
    <row r="525" ht="20.1" customHeight="1" spans="1:5">
      <c r="A525" s="230" t="s">
        <v>431</v>
      </c>
      <c r="B525" s="235">
        <f>SUM(B526:B535)</f>
        <v>3316</v>
      </c>
      <c r="C525" s="235">
        <f>SUM(C526:C535)</f>
        <v>810</v>
      </c>
      <c r="D525" s="232">
        <f t="shared" si="8"/>
        <v>0.244270205066345</v>
      </c>
      <c r="E525" s="233"/>
    </row>
    <row r="526" ht="20.1" customHeight="1" spans="1:5">
      <c r="A526" s="230" t="s">
        <v>75</v>
      </c>
      <c r="B526" s="233">
        <v>574</v>
      </c>
      <c r="C526" s="233">
        <v>590</v>
      </c>
      <c r="D526" s="232">
        <f t="shared" si="8"/>
        <v>1.02787456445993</v>
      </c>
      <c r="E526" s="233"/>
    </row>
    <row r="527" ht="20.1" customHeight="1" spans="1:5">
      <c r="A527" s="230" t="s">
        <v>76</v>
      </c>
      <c r="B527" s="233">
        <v>0</v>
      </c>
      <c r="C527" s="233"/>
      <c r="D527" s="232" t="e">
        <f t="shared" si="8"/>
        <v>#DIV/0!</v>
      </c>
      <c r="E527" s="233"/>
    </row>
    <row r="528" ht="20.1" customHeight="1" spans="1:5">
      <c r="A528" s="230" t="s">
        <v>77</v>
      </c>
      <c r="B528" s="233">
        <v>0</v>
      </c>
      <c r="C528" s="233"/>
      <c r="D528" s="232" t="e">
        <f t="shared" si="8"/>
        <v>#DIV/0!</v>
      </c>
      <c r="E528" s="233"/>
    </row>
    <row r="529" ht="20.1" customHeight="1" spans="1:5">
      <c r="A529" s="230" t="s">
        <v>432</v>
      </c>
      <c r="B529" s="233">
        <v>0</v>
      </c>
      <c r="C529" s="233"/>
      <c r="D529" s="232" t="e">
        <f t="shared" si="8"/>
        <v>#DIV/0!</v>
      </c>
      <c r="E529" s="233"/>
    </row>
    <row r="530" ht="20.1" customHeight="1" spans="1:5">
      <c r="A530" s="230" t="s">
        <v>433</v>
      </c>
      <c r="B530" s="233">
        <v>113</v>
      </c>
      <c r="C530" s="233">
        <v>120</v>
      </c>
      <c r="D530" s="232">
        <f t="shared" si="8"/>
        <v>1.06194690265487</v>
      </c>
      <c r="E530" s="233"/>
    </row>
    <row r="531" ht="20.1" customHeight="1" spans="1:5">
      <c r="A531" s="230" t="s">
        <v>434</v>
      </c>
      <c r="B531" s="233">
        <v>0</v>
      </c>
      <c r="C531" s="233"/>
      <c r="D531" s="232" t="e">
        <f t="shared" si="8"/>
        <v>#DIV/0!</v>
      </c>
      <c r="E531" s="233"/>
    </row>
    <row r="532" ht="20.1" customHeight="1" spans="1:5">
      <c r="A532" s="230" t="s">
        <v>435</v>
      </c>
      <c r="B532" s="233">
        <v>884</v>
      </c>
      <c r="C532" s="233"/>
      <c r="D532" s="232">
        <f t="shared" si="8"/>
        <v>0</v>
      </c>
      <c r="E532" s="233"/>
    </row>
    <row r="533" ht="20.1" customHeight="1" spans="1:5">
      <c r="A533" s="230" t="s">
        <v>436</v>
      </c>
      <c r="B533" s="233">
        <v>100</v>
      </c>
      <c r="C533" s="233">
        <v>100</v>
      </c>
      <c r="D533" s="232">
        <f t="shared" si="8"/>
        <v>1</v>
      </c>
      <c r="E533" s="233"/>
    </row>
    <row r="534" ht="20.1" customHeight="1" spans="1:5">
      <c r="A534" s="230" t="s">
        <v>437</v>
      </c>
      <c r="B534" s="233">
        <v>0</v>
      </c>
      <c r="C534" s="233"/>
      <c r="D534" s="232" t="e">
        <f t="shared" si="8"/>
        <v>#DIV/0!</v>
      </c>
      <c r="E534" s="233"/>
    </row>
    <row r="535" ht="20.1" customHeight="1" spans="1:5">
      <c r="A535" s="230" t="s">
        <v>438</v>
      </c>
      <c r="B535" s="233">
        <v>1645</v>
      </c>
      <c r="C535" s="233"/>
      <c r="D535" s="232">
        <f t="shared" si="8"/>
        <v>0</v>
      </c>
      <c r="E535" s="233"/>
    </row>
    <row r="536" ht="20.1" customHeight="1" spans="1:5">
      <c r="A536" s="230" t="s">
        <v>439</v>
      </c>
      <c r="B536" s="235">
        <f>SUM(B537:B546)</f>
        <v>2089</v>
      </c>
      <c r="C536" s="235">
        <f>SUM(C537:C546)</f>
        <v>1070</v>
      </c>
      <c r="D536" s="232">
        <f t="shared" si="8"/>
        <v>0.512206797510771</v>
      </c>
      <c r="E536" s="233"/>
    </row>
    <row r="537" ht="20.1" customHeight="1" spans="1:5">
      <c r="A537" s="230" t="s">
        <v>75</v>
      </c>
      <c r="B537" s="233"/>
      <c r="C537" s="233"/>
      <c r="D537" s="232" t="e">
        <f t="shared" si="8"/>
        <v>#DIV/0!</v>
      </c>
      <c r="E537" s="233"/>
    </row>
    <row r="538" ht="20.1" customHeight="1" spans="1:5">
      <c r="A538" s="230" t="s">
        <v>76</v>
      </c>
      <c r="B538" s="233"/>
      <c r="C538" s="233"/>
      <c r="D538" s="232" t="e">
        <f t="shared" si="8"/>
        <v>#DIV/0!</v>
      </c>
      <c r="E538" s="233"/>
    </row>
    <row r="539" ht="20.1" customHeight="1" spans="1:5">
      <c r="A539" s="230" t="s">
        <v>77</v>
      </c>
      <c r="B539" s="233"/>
      <c r="C539" s="233"/>
      <c r="D539" s="232" t="e">
        <f t="shared" si="8"/>
        <v>#DIV/0!</v>
      </c>
      <c r="E539" s="233"/>
    </row>
    <row r="540" ht="20.1" customHeight="1" spans="1:5">
      <c r="A540" s="230" t="s">
        <v>440</v>
      </c>
      <c r="B540" s="233">
        <v>670</v>
      </c>
      <c r="C540" s="233">
        <v>720</v>
      </c>
      <c r="D540" s="232">
        <f t="shared" si="8"/>
        <v>1.07462686567164</v>
      </c>
      <c r="E540" s="233"/>
    </row>
    <row r="541" ht="20.1" customHeight="1" spans="1:5">
      <c r="A541" s="230" t="s">
        <v>441</v>
      </c>
      <c r="B541" s="233">
        <v>0</v>
      </c>
      <c r="C541" s="233"/>
      <c r="D541" s="232" t="e">
        <f t="shared" si="8"/>
        <v>#DIV/0!</v>
      </c>
      <c r="E541" s="233"/>
    </row>
    <row r="542" ht="20.1" customHeight="1" spans="1:5">
      <c r="A542" s="230" t="s">
        <v>442</v>
      </c>
      <c r="B542" s="233">
        <v>307</v>
      </c>
      <c r="C542" s="233">
        <v>350</v>
      </c>
      <c r="D542" s="232">
        <f t="shared" si="8"/>
        <v>1.1400651465798</v>
      </c>
      <c r="E542" s="233"/>
    </row>
    <row r="543" ht="20.1" customHeight="1" spans="1:5">
      <c r="A543" s="230" t="s">
        <v>443</v>
      </c>
      <c r="B543" s="233">
        <v>0</v>
      </c>
      <c r="C543" s="233"/>
      <c r="D543" s="232" t="e">
        <f t="shared" si="8"/>
        <v>#DIV/0!</v>
      </c>
      <c r="E543" s="233"/>
    </row>
    <row r="544" ht="20.1" customHeight="1" spans="1:5">
      <c r="A544" s="230" t="s">
        <v>444</v>
      </c>
      <c r="B544" s="233">
        <v>0</v>
      </c>
      <c r="C544" s="233"/>
      <c r="D544" s="232" t="e">
        <f t="shared" si="8"/>
        <v>#DIV/0!</v>
      </c>
      <c r="E544" s="233"/>
    </row>
    <row r="545" ht="20.1" customHeight="1" spans="1:5">
      <c r="A545" s="230" t="s">
        <v>445</v>
      </c>
      <c r="B545" s="233">
        <v>0</v>
      </c>
      <c r="C545" s="233"/>
      <c r="D545" s="232" t="e">
        <f t="shared" si="8"/>
        <v>#DIV/0!</v>
      </c>
      <c r="E545" s="233"/>
    </row>
    <row r="546" ht="20.1" customHeight="1" spans="1:5">
      <c r="A546" s="230" t="s">
        <v>446</v>
      </c>
      <c r="B546" s="233">
        <v>1112</v>
      </c>
      <c r="C546" s="233"/>
      <c r="D546" s="232">
        <f t="shared" si="8"/>
        <v>0</v>
      </c>
      <c r="E546" s="233"/>
    </row>
    <row r="547" ht="20.1" customHeight="1" spans="1:5">
      <c r="A547" s="230" t="s">
        <v>447</v>
      </c>
      <c r="B547" s="235">
        <f>SUM(B548:B550)</f>
        <v>427</v>
      </c>
      <c r="C547" s="235">
        <f>SUM(C548:C550)</f>
        <v>0</v>
      </c>
      <c r="D547" s="232">
        <f t="shared" si="8"/>
        <v>0</v>
      </c>
      <c r="E547" s="233"/>
    </row>
    <row r="548" ht="20.1" customHeight="1" spans="1:5">
      <c r="A548" s="230" t="s">
        <v>448</v>
      </c>
      <c r="B548" s="233"/>
      <c r="C548" s="233"/>
      <c r="D548" s="232" t="e">
        <f t="shared" si="8"/>
        <v>#DIV/0!</v>
      </c>
      <c r="E548" s="233"/>
    </row>
    <row r="549" ht="20.1" customHeight="1" spans="1:5">
      <c r="A549" s="230" t="s">
        <v>449</v>
      </c>
      <c r="B549" s="233"/>
      <c r="C549" s="233"/>
      <c r="D549" s="232" t="e">
        <f t="shared" si="8"/>
        <v>#DIV/0!</v>
      </c>
      <c r="E549" s="233"/>
    </row>
    <row r="550" ht="20.1" customHeight="1" spans="1:5">
      <c r="A550" s="230" t="s">
        <v>450</v>
      </c>
      <c r="B550" s="233">
        <v>427</v>
      </c>
      <c r="C550" s="233"/>
      <c r="D550" s="232">
        <f t="shared" si="8"/>
        <v>0</v>
      </c>
      <c r="E550" s="233"/>
    </row>
    <row r="551" ht="20.1" customHeight="1" spans="1:5">
      <c r="A551" s="230" t="s">
        <v>451</v>
      </c>
      <c r="B551" s="231">
        <f>B552+B566+B577+B579+B588+B592+B602+B610+B616+B623+B632+B637+B642+B645+B648+B651+B654+B657+B661+B666</f>
        <v>51776</v>
      </c>
      <c r="C551" s="231">
        <f>C552+C566+C577+C579+C588+C592+C602+C610+C616+C623+C632+C637+C642+C645+C648+C651+C654+C657+C661+C666</f>
        <v>49293</v>
      </c>
      <c r="D551" s="232">
        <f t="shared" si="8"/>
        <v>0.952043417799753</v>
      </c>
      <c r="E551" s="233"/>
    </row>
    <row r="552" ht="20.1" customHeight="1" spans="1:5">
      <c r="A552" s="230" t="s">
        <v>452</v>
      </c>
      <c r="B552" s="235">
        <f>SUM(B553:B565)</f>
        <v>1777</v>
      </c>
      <c r="C552" s="235">
        <f>SUM(C553:C565)</f>
        <v>973</v>
      </c>
      <c r="D552" s="232">
        <f t="shared" si="8"/>
        <v>0.547552054023635</v>
      </c>
      <c r="E552" s="233"/>
    </row>
    <row r="553" ht="20.1" customHeight="1" spans="1:5">
      <c r="A553" s="230" t="s">
        <v>75</v>
      </c>
      <c r="B553" s="233">
        <v>1777</v>
      </c>
      <c r="C553" s="233">
        <v>973</v>
      </c>
      <c r="D553" s="232">
        <f t="shared" si="8"/>
        <v>0.547552054023635</v>
      </c>
      <c r="E553" s="233"/>
    </row>
    <row r="554" ht="20.1" customHeight="1" spans="1:5">
      <c r="A554" s="230" t="s">
        <v>76</v>
      </c>
      <c r="B554" s="233"/>
      <c r="C554" s="233"/>
      <c r="D554" s="232" t="e">
        <f t="shared" si="8"/>
        <v>#DIV/0!</v>
      </c>
      <c r="E554" s="233"/>
    </row>
    <row r="555" ht="20.1" customHeight="1" spans="1:5">
      <c r="A555" s="230" t="s">
        <v>77</v>
      </c>
      <c r="B555" s="233"/>
      <c r="C555" s="233"/>
      <c r="D555" s="232" t="e">
        <f t="shared" si="8"/>
        <v>#DIV/0!</v>
      </c>
      <c r="E555" s="233"/>
    </row>
    <row r="556" ht="20.1" customHeight="1" spans="1:5">
      <c r="A556" s="230" t="s">
        <v>453</v>
      </c>
      <c r="B556" s="233"/>
      <c r="C556" s="233"/>
      <c r="D556" s="232" t="e">
        <f t="shared" si="8"/>
        <v>#DIV/0!</v>
      </c>
      <c r="E556" s="233"/>
    </row>
    <row r="557" ht="20.1" customHeight="1" spans="1:5">
      <c r="A557" s="230" t="s">
        <v>454</v>
      </c>
      <c r="B557" s="233"/>
      <c r="C557" s="233"/>
      <c r="D557" s="232" t="e">
        <f t="shared" si="8"/>
        <v>#DIV/0!</v>
      </c>
      <c r="E557" s="233"/>
    </row>
    <row r="558" ht="20.1" customHeight="1" spans="1:5">
      <c r="A558" s="230" t="s">
        <v>455</v>
      </c>
      <c r="B558" s="233"/>
      <c r="C558" s="233"/>
      <c r="D558" s="232" t="e">
        <f t="shared" si="8"/>
        <v>#DIV/0!</v>
      </c>
      <c r="E558" s="233"/>
    </row>
    <row r="559" ht="20.1" customHeight="1" spans="1:5">
      <c r="A559" s="230" t="s">
        <v>456</v>
      </c>
      <c r="B559" s="233"/>
      <c r="C559" s="233"/>
      <c r="D559" s="232" t="e">
        <f t="shared" si="8"/>
        <v>#DIV/0!</v>
      </c>
      <c r="E559" s="233"/>
    </row>
    <row r="560" ht="20.1" customHeight="1" spans="1:5">
      <c r="A560" s="230" t="s">
        <v>118</v>
      </c>
      <c r="B560" s="233"/>
      <c r="C560" s="233"/>
      <c r="D560" s="232" t="e">
        <f t="shared" si="8"/>
        <v>#DIV/0!</v>
      </c>
      <c r="E560" s="233"/>
    </row>
    <row r="561" ht="20.1" customHeight="1" spans="1:5">
      <c r="A561" s="230" t="s">
        <v>457</v>
      </c>
      <c r="B561" s="233"/>
      <c r="C561" s="233"/>
      <c r="D561" s="232" t="e">
        <f t="shared" si="8"/>
        <v>#DIV/0!</v>
      </c>
      <c r="E561" s="233"/>
    </row>
    <row r="562" ht="20.1" customHeight="1" spans="1:5">
      <c r="A562" s="230" t="s">
        <v>458</v>
      </c>
      <c r="B562" s="233"/>
      <c r="C562" s="233"/>
      <c r="D562" s="232" t="e">
        <f t="shared" si="8"/>
        <v>#DIV/0!</v>
      </c>
      <c r="E562" s="233"/>
    </row>
    <row r="563" ht="20.1" customHeight="1" spans="1:5">
      <c r="A563" s="230" t="s">
        <v>459</v>
      </c>
      <c r="B563" s="233"/>
      <c r="C563" s="233"/>
      <c r="D563" s="232" t="e">
        <f t="shared" si="8"/>
        <v>#DIV/0!</v>
      </c>
      <c r="E563" s="233"/>
    </row>
    <row r="564" ht="20.1" customHeight="1" spans="1:5">
      <c r="A564" s="230" t="s">
        <v>460</v>
      </c>
      <c r="B564" s="233"/>
      <c r="C564" s="233"/>
      <c r="D564" s="232" t="e">
        <f t="shared" si="8"/>
        <v>#DIV/0!</v>
      </c>
      <c r="E564" s="233"/>
    </row>
    <row r="565" ht="20.1" customHeight="1" spans="1:5">
      <c r="A565" s="230" t="s">
        <v>461</v>
      </c>
      <c r="B565" s="233"/>
      <c r="C565" s="233"/>
      <c r="D565" s="232" t="e">
        <f t="shared" si="8"/>
        <v>#DIV/0!</v>
      </c>
      <c r="E565" s="233"/>
    </row>
    <row r="566" ht="20.1" customHeight="1" spans="1:5">
      <c r="A566" s="230" t="s">
        <v>462</v>
      </c>
      <c r="B566" s="235">
        <f>SUM(B567:B576)</f>
        <v>865</v>
      </c>
      <c r="C566" s="235">
        <f>SUM(C567:C576)</f>
        <v>920</v>
      </c>
      <c r="D566" s="232">
        <f t="shared" si="8"/>
        <v>1.0635838150289</v>
      </c>
      <c r="E566" s="233"/>
    </row>
    <row r="567" ht="20.1" customHeight="1" spans="1:5">
      <c r="A567" s="230" t="s">
        <v>75</v>
      </c>
      <c r="B567" s="233">
        <v>432</v>
      </c>
      <c r="C567" s="233">
        <v>460</v>
      </c>
      <c r="D567" s="232">
        <f t="shared" si="8"/>
        <v>1.06481481481481</v>
      </c>
      <c r="E567" s="233"/>
    </row>
    <row r="568" ht="20.1" customHeight="1" spans="1:5">
      <c r="A568" s="230" t="s">
        <v>76</v>
      </c>
      <c r="B568" s="233"/>
      <c r="C568" s="233"/>
      <c r="D568" s="232" t="e">
        <f t="shared" si="8"/>
        <v>#DIV/0!</v>
      </c>
      <c r="E568" s="233"/>
    </row>
    <row r="569" ht="20.1" customHeight="1" spans="1:5">
      <c r="A569" s="230" t="s">
        <v>77</v>
      </c>
      <c r="B569" s="233"/>
      <c r="C569" s="233"/>
      <c r="D569" s="232" t="e">
        <f t="shared" si="8"/>
        <v>#DIV/0!</v>
      </c>
      <c r="E569" s="233"/>
    </row>
    <row r="570" ht="20.1" customHeight="1" spans="1:5">
      <c r="A570" s="230" t="s">
        <v>463</v>
      </c>
      <c r="B570" s="233">
        <v>100</v>
      </c>
      <c r="C570" s="233">
        <v>100</v>
      </c>
      <c r="D570" s="232">
        <f t="shared" si="8"/>
        <v>1</v>
      </c>
      <c r="E570" s="233"/>
    </row>
    <row r="571" ht="20.1" customHeight="1" spans="1:5">
      <c r="A571" s="230" t="s">
        <v>464</v>
      </c>
      <c r="B571" s="233">
        <v>39</v>
      </c>
      <c r="C571" s="233">
        <v>40</v>
      </c>
      <c r="D571" s="232">
        <f t="shared" si="8"/>
        <v>1.02564102564103</v>
      </c>
      <c r="E571" s="233"/>
    </row>
    <row r="572" ht="20.1" customHeight="1" spans="1:5">
      <c r="A572" s="230" t="s">
        <v>465</v>
      </c>
      <c r="B572" s="233"/>
      <c r="C572" s="233"/>
      <c r="D572" s="232" t="e">
        <f t="shared" si="8"/>
        <v>#DIV/0!</v>
      </c>
      <c r="E572" s="233"/>
    </row>
    <row r="573" ht="20.1" customHeight="1" spans="1:5">
      <c r="A573" s="230" t="s">
        <v>466</v>
      </c>
      <c r="B573" s="233">
        <v>10</v>
      </c>
      <c r="C573" s="233">
        <v>20</v>
      </c>
      <c r="D573" s="232">
        <f t="shared" si="8"/>
        <v>2</v>
      </c>
      <c r="E573" s="233"/>
    </row>
    <row r="574" ht="20.1" customHeight="1" spans="1:5">
      <c r="A574" s="230" t="s">
        <v>467</v>
      </c>
      <c r="B574" s="233">
        <v>259</v>
      </c>
      <c r="C574" s="233">
        <v>270</v>
      </c>
      <c r="D574" s="232">
        <f t="shared" si="8"/>
        <v>1.04247104247104</v>
      </c>
      <c r="E574" s="233"/>
    </row>
    <row r="575" ht="20.1" customHeight="1" spans="1:5">
      <c r="A575" s="230" t="s">
        <v>468</v>
      </c>
      <c r="B575" s="233"/>
      <c r="C575" s="233"/>
      <c r="D575" s="232" t="e">
        <f t="shared" si="8"/>
        <v>#DIV/0!</v>
      </c>
      <c r="E575" s="233"/>
    </row>
    <row r="576" ht="20.1" customHeight="1" spans="1:5">
      <c r="A576" s="230" t="s">
        <v>469</v>
      </c>
      <c r="B576" s="233">
        <v>25</v>
      </c>
      <c r="C576" s="233">
        <v>30</v>
      </c>
      <c r="D576" s="232">
        <f t="shared" si="8"/>
        <v>1.2</v>
      </c>
      <c r="E576" s="233"/>
    </row>
    <row r="577" s="222" customFormat="1" ht="20.1" customHeight="1" spans="1:5">
      <c r="A577" s="230" t="s">
        <v>470</v>
      </c>
      <c r="B577" s="235">
        <f>B578</f>
        <v>0</v>
      </c>
      <c r="C577" s="235">
        <f>C578</f>
        <v>0</v>
      </c>
      <c r="D577" s="232" t="e">
        <f t="shared" si="8"/>
        <v>#DIV/0!</v>
      </c>
      <c r="E577" s="233"/>
    </row>
    <row r="578" s="222" customFormat="1" ht="20.1" customHeight="1" spans="1:5">
      <c r="A578" s="230" t="s">
        <v>471</v>
      </c>
      <c r="B578" s="233"/>
      <c r="C578" s="233"/>
      <c r="D578" s="232" t="e">
        <f t="shared" si="8"/>
        <v>#DIV/0!</v>
      </c>
      <c r="E578" s="233"/>
    </row>
    <row r="579" ht="20.1" customHeight="1" spans="1:5">
      <c r="A579" s="230" t="s">
        <v>472</v>
      </c>
      <c r="B579" s="235">
        <f>SUM(B580:B587)</f>
        <v>11922</v>
      </c>
      <c r="C579" s="235">
        <f>SUM(C580:C587)</f>
        <v>11980</v>
      </c>
      <c r="D579" s="232">
        <f t="shared" si="8"/>
        <v>1.00486495554437</v>
      </c>
      <c r="E579" s="233"/>
    </row>
    <row r="580" ht="20.1" customHeight="1" spans="1:5">
      <c r="A580" s="230" t="s">
        <v>473</v>
      </c>
      <c r="B580" s="233">
        <v>4886</v>
      </c>
      <c r="C580" s="233">
        <v>4800</v>
      </c>
      <c r="D580" s="232">
        <f t="shared" si="8"/>
        <v>0.98239869013508</v>
      </c>
      <c r="E580" s="233"/>
    </row>
    <row r="581" ht="20.1" customHeight="1" spans="1:5">
      <c r="A581" s="230" t="s">
        <v>474</v>
      </c>
      <c r="B581" s="233">
        <v>7036</v>
      </c>
      <c r="C581" s="233">
        <v>7180</v>
      </c>
      <c r="D581" s="232">
        <f t="shared" ref="D581:D644" si="9">C581/B581</f>
        <v>1.02046617396248</v>
      </c>
      <c r="E581" s="233"/>
    </row>
    <row r="582" ht="20.1" customHeight="1" spans="1:5">
      <c r="A582" s="230" t="s">
        <v>475</v>
      </c>
      <c r="B582" s="233"/>
      <c r="C582" s="233"/>
      <c r="D582" s="232" t="e">
        <f t="shared" si="9"/>
        <v>#DIV/0!</v>
      </c>
      <c r="E582" s="233"/>
    </row>
    <row r="583" ht="20.1" customHeight="1" spans="1:5">
      <c r="A583" s="230" t="s">
        <v>476</v>
      </c>
      <c r="B583" s="233"/>
      <c r="C583" s="233"/>
      <c r="D583" s="232" t="e">
        <f t="shared" si="9"/>
        <v>#DIV/0!</v>
      </c>
      <c r="E583" s="233"/>
    </row>
    <row r="584" s="222" customFormat="1" ht="20.1" customHeight="1" spans="1:5">
      <c r="A584" s="230" t="s">
        <v>477</v>
      </c>
      <c r="B584" s="233"/>
      <c r="C584" s="233"/>
      <c r="D584" s="232" t="e">
        <f t="shared" si="9"/>
        <v>#DIV/0!</v>
      </c>
      <c r="E584" s="233"/>
    </row>
    <row r="585" s="222" customFormat="1" ht="20.1" customHeight="1" spans="1:5">
      <c r="A585" s="230" t="s">
        <v>478</v>
      </c>
      <c r="B585" s="233"/>
      <c r="C585" s="233"/>
      <c r="D585" s="232" t="e">
        <f t="shared" si="9"/>
        <v>#DIV/0!</v>
      </c>
      <c r="E585" s="233"/>
    </row>
    <row r="586" s="222" customFormat="1" ht="20.1" customHeight="1" spans="1:5">
      <c r="A586" s="230" t="s">
        <v>479</v>
      </c>
      <c r="B586" s="233"/>
      <c r="C586" s="233"/>
      <c r="D586" s="232" t="e">
        <f t="shared" si="9"/>
        <v>#DIV/0!</v>
      </c>
      <c r="E586" s="233"/>
    </row>
    <row r="587" ht="20.1" customHeight="1" spans="1:5">
      <c r="A587" s="230" t="s">
        <v>480</v>
      </c>
      <c r="B587" s="233"/>
      <c r="C587" s="233"/>
      <c r="D587" s="232" t="e">
        <f t="shared" si="9"/>
        <v>#DIV/0!</v>
      </c>
      <c r="E587" s="233"/>
    </row>
    <row r="588" ht="20.1" customHeight="1" spans="1:5">
      <c r="A588" s="230" t="s">
        <v>481</v>
      </c>
      <c r="B588" s="235">
        <f>SUM(B589:B591)</f>
        <v>0</v>
      </c>
      <c r="C588" s="235">
        <f>SUM(C589:C591)</f>
        <v>0</v>
      </c>
      <c r="D588" s="232" t="e">
        <f t="shared" si="9"/>
        <v>#DIV/0!</v>
      </c>
      <c r="E588" s="233"/>
    </row>
    <row r="589" ht="20.1" customHeight="1" spans="1:5">
      <c r="A589" s="230" t="s">
        <v>482</v>
      </c>
      <c r="B589" s="233"/>
      <c r="C589" s="233"/>
      <c r="D589" s="232" t="e">
        <f t="shared" si="9"/>
        <v>#DIV/0!</v>
      </c>
      <c r="E589" s="233"/>
    </row>
    <row r="590" ht="20.1" customHeight="1" spans="1:5">
      <c r="A590" s="230" t="s">
        <v>483</v>
      </c>
      <c r="B590" s="233"/>
      <c r="C590" s="233"/>
      <c r="D590" s="232" t="e">
        <f t="shared" si="9"/>
        <v>#DIV/0!</v>
      </c>
      <c r="E590" s="233"/>
    </row>
    <row r="591" ht="20.1" customHeight="1" spans="1:5">
      <c r="A591" s="230" t="s">
        <v>484</v>
      </c>
      <c r="B591" s="233"/>
      <c r="C591" s="233"/>
      <c r="D591" s="232" t="e">
        <f t="shared" si="9"/>
        <v>#DIV/0!</v>
      </c>
      <c r="E591" s="233"/>
    </row>
    <row r="592" ht="20.1" customHeight="1" spans="1:5">
      <c r="A592" s="230" t="s">
        <v>485</v>
      </c>
      <c r="B592" s="235">
        <f>SUM(B593:B601)</f>
        <v>2358</v>
      </c>
      <c r="C592" s="235">
        <f>SUM(C593:C601)</f>
        <v>2060</v>
      </c>
      <c r="D592" s="232">
        <f t="shared" si="9"/>
        <v>0.87362171331637</v>
      </c>
      <c r="E592" s="233"/>
    </row>
    <row r="593" ht="20.1" customHeight="1" spans="1:5">
      <c r="A593" s="230" t="s">
        <v>486</v>
      </c>
      <c r="B593" s="233">
        <v>460</v>
      </c>
      <c r="C593" s="233">
        <v>500</v>
      </c>
      <c r="D593" s="232">
        <f t="shared" si="9"/>
        <v>1.08695652173913</v>
      </c>
      <c r="E593" s="233"/>
    </row>
    <row r="594" ht="20.1" customHeight="1" spans="1:5">
      <c r="A594" s="230" t="s">
        <v>487</v>
      </c>
      <c r="B594" s="233"/>
      <c r="C594" s="233"/>
      <c r="D594" s="232" t="e">
        <f t="shared" si="9"/>
        <v>#DIV/0!</v>
      </c>
      <c r="E594" s="233"/>
    </row>
    <row r="595" ht="20.1" customHeight="1" spans="1:5">
      <c r="A595" s="230" t="s">
        <v>488</v>
      </c>
      <c r="B595" s="233"/>
      <c r="C595" s="233"/>
      <c r="D595" s="232" t="e">
        <f t="shared" si="9"/>
        <v>#DIV/0!</v>
      </c>
      <c r="E595" s="233"/>
    </row>
    <row r="596" ht="20.1" customHeight="1" spans="1:5">
      <c r="A596" s="230" t="s">
        <v>489</v>
      </c>
      <c r="B596" s="233"/>
      <c r="C596" s="233"/>
      <c r="D596" s="232" t="e">
        <f t="shared" si="9"/>
        <v>#DIV/0!</v>
      </c>
      <c r="E596" s="233"/>
    </row>
    <row r="597" ht="20.1" customHeight="1" spans="1:5">
      <c r="A597" s="230" t="s">
        <v>490</v>
      </c>
      <c r="B597" s="233"/>
      <c r="C597" s="233"/>
      <c r="D597" s="232" t="e">
        <f t="shared" si="9"/>
        <v>#DIV/0!</v>
      </c>
      <c r="E597" s="233"/>
    </row>
    <row r="598" ht="20.1" customHeight="1" spans="1:5">
      <c r="A598" s="230" t="s">
        <v>491</v>
      </c>
      <c r="B598" s="233"/>
      <c r="C598" s="233"/>
      <c r="D598" s="232" t="e">
        <f t="shared" si="9"/>
        <v>#DIV/0!</v>
      </c>
      <c r="E598" s="233"/>
    </row>
    <row r="599" ht="20.1" customHeight="1" spans="1:5">
      <c r="A599" s="230" t="s">
        <v>492</v>
      </c>
      <c r="B599" s="233"/>
      <c r="C599" s="233"/>
      <c r="D599" s="232" t="e">
        <f t="shared" si="9"/>
        <v>#DIV/0!</v>
      </c>
      <c r="E599" s="233"/>
    </row>
    <row r="600" ht="20.1" customHeight="1" spans="1:5">
      <c r="A600" s="230" t="s">
        <v>493</v>
      </c>
      <c r="B600" s="233"/>
      <c r="C600" s="233"/>
      <c r="D600" s="232" t="e">
        <f t="shared" si="9"/>
        <v>#DIV/0!</v>
      </c>
      <c r="E600" s="233"/>
    </row>
    <row r="601" ht="20.1" customHeight="1" spans="1:5">
      <c r="A601" s="230" t="s">
        <v>494</v>
      </c>
      <c r="B601" s="233">
        <v>1898</v>
      </c>
      <c r="C601" s="233">
        <v>1560</v>
      </c>
      <c r="D601" s="232">
        <f t="shared" si="9"/>
        <v>0.821917808219178</v>
      </c>
      <c r="E601" s="233"/>
    </row>
    <row r="602" ht="20.1" customHeight="1" spans="1:5">
      <c r="A602" s="230" t="s">
        <v>495</v>
      </c>
      <c r="B602" s="235">
        <f>SUM(B603:B609)</f>
        <v>3546</v>
      </c>
      <c r="C602" s="235">
        <f>SUM(C603:C609)</f>
        <v>3300</v>
      </c>
      <c r="D602" s="232">
        <f t="shared" si="9"/>
        <v>0.930626057529611</v>
      </c>
      <c r="E602" s="233"/>
    </row>
    <row r="603" ht="20.1" customHeight="1" spans="1:5">
      <c r="A603" s="230" t="s">
        <v>496</v>
      </c>
      <c r="B603" s="233"/>
      <c r="C603" s="233"/>
      <c r="D603" s="232" t="e">
        <f t="shared" si="9"/>
        <v>#DIV/0!</v>
      </c>
      <c r="E603" s="233"/>
    </row>
    <row r="604" ht="20.1" customHeight="1" spans="1:5">
      <c r="A604" s="230" t="s">
        <v>497</v>
      </c>
      <c r="B604" s="233"/>
      <c r="C604" s="233"/>
      <c r="D604" s="232" t="e">
        <f t="shared" si="9"/>
        <v>#DIV/0!</v>
      </c>
      <c r="E604" s="233"/>
    </row>
    <row r="605" ht="20.1" customHeight="1" spans="1:5">
      <c r="A605" s="230" t="s">
        <v>498</v>
      </c>
      <c r="B605" s="233"/>
      <c r="C605" s="233"/>
      <c r="D605" s="232" t="e">
        <f t="shared" si="9"/>
        <v>#DIV/0!</v>
      </c>
      <c r="E605" s="233"/>
    </row>
    <row r="606" ht="20.1" customHeight="1" spans="1:5">
      <c r="A606" s="230" t="s">
        <v>499</v>
      </c>
      <c r="B606" s="233">
        <v>30</v>
      </c>
      <c r="C606" s="233">
        <v>40</v>
      </c>
      <c r="D606" s="232">
        <f t="shared" si="9"/>
        <v>1.33333333333333</v>
      </c>
      <c r="E606" s="233"/>
    </row>
    <row r="607" ht="20.1" customHeight="1" spans="1:5">
      <c r="A607" s="230" t="s">
        <v>500</v>
      </c>
      <c r="B607" s="233"/>
      <c r="C607" s="233"/>
      <c r="D607" s="232" t="e">
        <f t="shared" si="9"/>
        <v>#DIV/0!</v>
      </c>
      <c r="E607" s="233"/>
    </row>
    <row r="608" ht="20.1" customHeight="1" spans="1:5">
      <c r="A608" s="230" t="s">
        <v>501</v>
      </c>
      <c r="B608" s="233"/>
      <c r="C608" s="233"/>
      <c r="D608" s="232" t="e">
        <f t="shared" si="9"/>
        <v>#DIV/0!</v>
      </c>
      <c r="E608" s="233"/>
    </row>
    <row r="609" ht="20.1" customHeight="1" spans="1:5">
      <c r="A609" s="230" t="s">
        <v>502</v>
      </c>
      <c r="B609" s="233">
        <v>3516</v>
      </c>
      <c r="C609" s="233">
        <v>3260</v>
      </c>
      <c r="D609" s="232">
        <f t="shared" si="9"/>
        <v>0.927189988623436</v>
      </c>
      <c r="E609" s="233"/>
    </row>
    <row r="610" ht="20.1" customHeight="1" spans="1:5">
      <c r="A610" s="230" t="s">
        <v>503</v>
      </c>
      <c r="B610" s="235">
        <f>SUM(B611:B615)</f>
        <v>780</v>
      </c>
      <c r="C610" s="235">
        <f>SUM(C611:C615)</f>
        <v>815</v>
      </c>
      <c r="D610" s="232">
        <f t="shared" si="9"/>
        <v>1.04487179487179</v>
      </c>
      <c r="E610" s="233"/>
    </row>
    <row r="611" ht="20.1" customHeight="1" spans="1:5">
      <c r="A611" s="230" t="s">
        <v>504</v>
      </c>
      <c r="B611" s="233">
        <v>79</v>
      </c>
      <c r="C611" s="233">
        <v>85</v>
      </c>
      <c r="D611" s="232">
        <f t="shared" si="9"/>
        <v>1.07594936708861</v>
      </c>
      <c r="E611" s="233"/>
    </row>
    <row r="612" ht="20.1" customHeight="1" spans="1:5">
      <c r="A612" s="230" t="s">
        <v>505</v>
      </c>
      <c r="B612" s="233">
        <v>192</v>
      </c>
      <c r="C612" s="233">
        <v>200</v>
      </c>
      <c r="D612" s="232">
        <f t="shared" si="9"/>
        <v>1.04166666666667</v>
      </c>
      <c r="E612" s="233"/>
    </row>
    <row r="613" ht="20.1" customHeight="1" spans="1:5">
      <c r="A613" s="230" t="s">
        <v>506</v>
      </c>
      <c r="B613" s="233">
        <v>13</v>
      </c>
      <c r="C613" s="233">
        <v>20</v>
      </c>
      <c r="D613" s="232">
        <f t="shared" si="9"/>
        <v>1.53846153846154</v>
      </c>
      <c r="E613" s="233"/>
    </row>
    <row r="614" ht="20.1" customHeight="1" spans="1:5">
      <c r="A614" s="230" t="s">
        <v>507</v>
      </c>
      <c r="B614" s="233">
        <v>58</v>
      </c>
      <c r="C614" s="233">
        <v>60</v>
      </c>
      <c r="D614" s="232">
        <f t="shared" si="9"/>
        <v>1.03448275862069</v>
      </c>
      <c r="E614" s="233"/>
    </row>
    <row r="615" ht="20.1" customHeight="1" spans="1:5">
      <c r="A615" s="230" t="s">
        <v>508</v>
      </c>
      <c r="B615" s="233">
        <v>438</v>
      </c>
      <c r="C615" s="233">
        <v>450</v>
      </c>
      <c r="D615" s="232">
        <f t="shared" si="9"/>
        <v>1.02739726027397</v>
      </c>
      <c r="E615" s="233"/>
    </row>
    <row r="616" ht="20.1" customHeight="1" spans="1:5">
      <c r="A616" s="230" t="s">
        <v>509</v>
      </c>
      <c r="B616" s="235">
        <f>SUM(B617:B622)</f>
        <v>384</v>
      </c>
      <c r="C616" s="235">
        <f>SUM(C617:C622)</f>
        <v>310</v>
      </c>
      <c r="D616" s="232">
        <f t="shared" si="9"/>
        <v>0.807291666666667</v>
      </c>
      <c r="E616" s="233"/>
    </row>
    <row r="617" ht="20.1" customHeight="1" spans="1:5">
      <c r="A617" s="230" t="s">
        <v>510</v>
      </c>
      <c r="B617" s="233">
        <v>117</v>
      </c>
      <c r="C617" s="233">
        <v>110</v>
      </c>
      <c r="D617" s="232">
        <f t="shared" si="9"/>
        <v>0.94017094017094</v>
      </c>
      <c r="E617" s="233"/>
    </row>
    <row r="618" ht="20.1" customHeight="1" spans="1:5">
      <c r="A618" s="230" t="s">
        <v>511</v>
      </c>
      <c r="B618" s="233">
        <v>217</v>
      </c>
      <c r="C618" s="233">
        <v>200</v>
      </c>
      <c r="D618" s="232">
        <f t="shared" si="9"/>
        <v>0.921658986175115</v>
      </c>
      <c r="E618" s="233"/>
    </row>
    <row r="619" ht="20.1" customHeight="1" spans="1:5">
      <c r="A619" s="230" t="s">
        <v>512</v>
      </c>
      <c r="B619" s="233">
        <v>0</v>
      </c>
      <c r="C619" s="233"/>
      <c r="D619" s="232" t="e">
        <f t="shared" si="9"/>
        <v>#DIV/0!</v>
      </c>
      <c r="E619" s="233"/>
    </row>
    <row r="620" ht="20.1" customHeight="1" spans="1:5">
      <c r="A620" s="230" t="s">
        <v>513</v>
      </c>
      <c r="B620" s="233">
        <v>20</v>
      </c>
      <c r="C620" s="233"/>
      <c r="D620" s="232">
        <f t="shared" si="9"/>
        <v>0</v>
      </c>
      <c r="E620" s="233"/>
    </row>
    <row r="621" ht="20.1" customHeight="1" spans="1:5">
      <c r="A621" s="230" t="s">
        <v>514</v>
      </c>
      <c r="B621" s="233">
        <v>0</v>
      </c>
      <c r="C621" s="233"/>
      <c r="D621" s="232" t="e">
        <f t="shared" si="9"/>
        <v>#DIV/0!</v>
      </c>
      <c r="E621" s="233"/>
    </row>
    <row r="622" ht="20.1" customHeight="1" spans="1:5">
      <c r="A622" s="230" t="s">
        <v>515</v>
      </c>
      <c r="B622" s="233">
        <v>30</v>
      </c>
      <c r="C622" s="233"/>
      <c r="D622" s="232">
        <f t="shared" si="9"/>
        <v>0</v>
      </c>
      <c r="E622" s="233"/>
    </row>
    <row r="623" ht="20.1" customHeight="1" spans="1:5">
      <c r="A623" s="230" t="s">
        <v>516</v>
      </c>
      <c r="B623" s="235">
        <f>SUM(B624:B631)</f>
        <v>1114</v>
      </c>
      <c r="C623" s="235">
        <f>SUM(C624:C631)</f>
        <v>1005</v>
      </c>
      <c r="D623" s="232">
        <f t="shared" si="9"/>
        <v>0.902154398563734</v>
      </c>
      <c r="E623" s="233"/>
    </row>
    <row r="624" ht="20.1" customHeight="1" spans="1:5">
      <c r="A624" s="230" t="s">
        <v>75</v>
      </c>
      <c r="B624" s="233">
        <v>265</v>
      </c>
      <c r="C624" s="233">
        <v>295</v>
      </c>
      <c r="D624" s="232">
        <f t="shared" si="9"/>
        <v>1.11320754716981</v>
      </c>
      <c r="E624" s="233"/>
    </row>
    <row r="625" ht="20.1" customHeight="1" spans="1:5">
      <c r="A625" s="230" t="s">
        <v>76</v>
      </c>
      <c r="B625" s="233"/>
      <c r="C625" s="233"/>
      <c r="D625" s="232" t="e">
        <f t="shared" si="9"/>
        <v>#DIV/0!</v>
      </c>
      <c r="E625" s="233"/>
    </row>
    <row r="626" ht="20.1" customHeight="1" spans="1:5">
      <c r="A626" s="230" t="s">
        <v>77</v>
      </c>
      <c r="B626" s="233"/>
      <c r="C626" s="233"/>
      <c r="D626" s="232" t="e">
        <f t="shared" si="9"/>
        <v>#DIV/0!</v>
      </c>
      <c r="E626" s="233"/>
    </row>
    <row r="627" ht="20.1" customHeight="1" spans="1:5">
      <c r="A627" s="230" t="s">
        <v>517</v>
      </c>
      <c r="B627" s="233">
        <v>46</v>
      </c>
      <c r="C627" s="233">
        <v>50</v>
      </c>
      <c r="D627" s="232">
        <f t="shared" si="9"/>
        <v>1.08695652173913</v>
      </c>
      <c r="E627" s="233"/>
    </row>
    <row r="628" ht="20.1" customHeight="1" spans="1:5">
      <c r="A628" s="230" t="s">
        <v>518</v>
      </c>
      <c r="B628" s="233">
        <v>632</v>
      </c>
      <c r="C628" s="233">
        <v>660</v>
      </c>
      <c r="D628" s="232">
        <f t="shared" si="9"/>
        <v>1.04430379746835</v>
      </c>
      <c r="E628" s="233"/>
    </row>
    <row r="629" ht="20.1" customHeight="1" spans="1:5">
      <c r="A629" s="230" t="s">
        <v>519</v>
      </c>
      <c r="B629" s="233"/>
      <c r="C629" s="233"/>
      <c r="D629" s="232" t="e">
        <f t="shared" si="9"/>
        <v>#DIV/0!</v>
      </c>
      <c r="E629" s="233"/>
    </row>
    <row r="630" s="222" customFormat="1" ht="20.1" customHeight="1" spans="1:5">
      <c r="A630" s="230" t="s">
        <v>520</v>
      </c>
      <c r="B630" s="233"/>
      <c r="C630" s="233"/>
      <c r="D630" s="232" t="e">
        <f t="shared" si="9"/>
        <v>#DIV/0!</v>
      </c>
      <c r="E630" s="233"/>
    </row>
    <row r="631" ht="20.1" customHeight="1" spans="1:5">
      <c r="A631" s="230" t="s">
        <v>521</v>
      </c>
      <c r="B631" s="233">
        <v>171</v>
      </c>
      <c r="C631" s="233"/>
      <c r="D631" s="232">
        <f t="shared" si="9"/>
        <v>0</v>
      </c>
      <c r="E631" s="233"/>
    </row>
    <row r="632" ht="20.1" customHeight="1" spans="1:5">
      <c r="A632" s="230" t="s">
        <v>522</v>
      </c>
      <c r="B632" s="235">
        <f>SUM(B633:B636)</f>
        <v>200</v>
      </c>
      <c r="C632" s="235">
        <f>SUM(C633:C636)</f>
        <v>200</v>
      </c>
      <c r="D632" s="232">
        <f t="shared" si="9"/>
        <v>1</v>
      </c>
      <c r="E632" s="233"/>
    </row>
    <row r="633" ht="20.1" customHeight="1" spans="1:5">
      <c r="A633" s="230" t="s">
        <v>523</v>
      </c>
      <c r="B633" s="233">
        <v>200</v>
      </c>
      <c r="C633" s="233">
        <v>200</v>
      </c>
      <c r="D633" s="232">
        <f t="shared" si="9"/>
        <v>1</v>
      </c>
      <c r="E633" s="233"/>
    </row>
    <row r="634" ht="20.1" customHeight="1" spans="1:5">
      <c r="A634" s="230" t="s">
        <v>524</v>
      </c>
      <c r="B634" s="233"/>
      <c r="C634" s="233"/>
      <c r="D634" s="232" t="e">
        <f t="shared" si="9"/>
        <v>#DIV/0!</v>
      </c>
      <c r="E634" s="233"/>
    </row>
    <row r="635" ht="20.1" customHeight="1" spans="1:5">
      <c r="A635" s="230" t="s">
        <v>525</v>
      </c>
      <c r="B635" s="233"/>
      <c r="C635" s="233"/>
      <c r="D635" s="232" t="e">
        <f t="shared" si="9"/>
        <v>#DIV/0!</v>
      </c>
      <c r="E635" s="233"/>
    </row>
    <row r="636" ht="20.1" customHeight="1" spans="1:5">
      <c r="A636" s="230" t="s">
        <v>526</v>
      </c>
      <c r="B636" s="233"/>
      <c r="C636" s="233"/>
      <c r="D636" s="232" t="e">
        <f t="shared" si="9"/>
        <v>#DIV/0!</v>
      </c>
      <c r="E636" s="233"/>
    </row>
    <row r="637" ht="20.1" customHeight="1" spans="1:5">
      <c r="A637" s="230" t="s">
        <v>527</v>
      </c>
      <c r="B637" s="235">
        <f>SUM(B638:B641)</f>
        <v>0</v>
      </c>
      <c r="C637" s="235">
        <f>SUM(C638:C641)</f>
        <v>0</v>
      </c>
      <c r="D637" s="232" t="e">
        <f t="shared" si="9"/>
        <v>#DIV/0!</v>
      </c>
      <c r="E637" s="233"/>
    </row>
    <row r="638" ht="20.1" customHeight="1" spans="1:5">
      <c r="A638" s="230" t="s">
        <v>75</v>
      </c>
      <c r="B638" s="233"/>
      <c r="C638" s="233"/>
      <c r="D638" s="232" t="e">
        <f t="shared" si="9"/>
        <v>#DIV/0!</v>
      </c>
      <c r="E638" s="233"/>
    </row>
    <row r="639" ht="20.1" customHeight="1" spans="1:5">
      <c r="A639" s="230" t="s">
        <v>76</v>
      </c>
      <c r="B639" s="233"/>
      <c r="C639" s="233"/>
      <c r="D639" s="232" t="e">
        <f t="shared" si="9"/>
        <v>#DIV/0!</v>
      </c>
      <c r="E639" s="233"/>
    </row>
    <row r="640" ht="20.1" customHeight="1" spans="1:5">
      <c r="A640" s="230" t="s">
        <v>77</v>
      </c>
      <c r="B640" s="233"/>
      <c r="C640" s="233"/>
      <c r="D640" s="232" t="e">
        <f t="shared" si="9"/>
        <v>#DIV/0!</v>
      </c>
      <c r="E640" s="233"/>
    </row>
    <row r="641" ht="20.1" customHeight="1" spans="1:5">
      <c r="A641" s="230" t="s">
        <v>528</v>
      </c>
      <c r="B641" s="233"/>
      <c r="C641" s="233"/>
      <c r="D641" s="232" t="e">
        <f t="shared" si="9"/>
        <v>#DIV/0!</v>
      </c>
      <c r="E641" s="233"/>
    </row>
    <row r="642" ht="20.1" customHeight="1" spans="1:5">
      <c r="A642" s="230" t="s">
        <v>529</v>
      </c>
      <c r="B642" s="235">
        <f>SUM(B643:B644)</f>
        <v>3041</v>
      </c>
      <c r="C642" s="235">
        <f>SUM(C643:C644)</f>
        <v>3050</v>
      </c>
      <c r="D642" s="232">
        <f t="shared" si="9"/>
        <v>1.00295955277869</v>
      </c>
      <c r="E642" s="233"/>
    </row>
    <row r="643" ht="20.1" customHeight="1" spans="1:5">
      <c r="A643" s="230" t="s">
        <v>530</v>
      </c>
      <c r="B643" s="233">
        <v>959</v>
      </c>
      <c r="C643" s="233">
        <v>960</v>
      </c>
      <c r="D643" s="232">
        <f t="shared" si="9"/>
        <v>1.00104275286757</v>
      </c>
      <c r="E643" s="233"/>
    </row>
    <row r="644" ht="20.1" customHeight="1" spans="1:5">
      <c r="A644" s="230" t="s">
        <v>531</v>
      </c>
      <c r="B644" s="233">
        <v>2082</v>
      </c>
      <c r="C644" s="233">
        <v>2090</v>
      </c>
      <c r="D644" s="232">
        <f t="shared" si="9"/>
        <v>1.00384245917387</v>
      </c>
      <c r="E644" s="233"/>
    </row>
    <row r="645" ht="20.1" customHeight="1" spans="1:5">
      <c r="A645" s="230" t="s">
        <v>532</v>
      </c>
      <c r="B645" s="235">
        <f>SUM(B646:B647)</f>
        <v>1677</v>
      </c>
      <c r="C645" s="235">
        <f>SUM(C646:C647)</f>
        <v>1680</v>
      </c>
      <c r="D645" s="232">
        <f t="shared" ref="D645:D708" si="10">C645/B645</f>
        <v>1.00178890876565</v>
      </c>
      <c r="E645" s="233"/>
    </row>
    <row r="646" ht="20.1" customHeight="1" spans="1:5">
      <c r="A646" s="230" t="s">
        <v>533</v>
      </c>
      <c r="B646" s="233"/>
      <c r="C646" s="233"/>
      <c r="D646" s="232" t="e">
        <f t="shared" si="10"/>
        <v>#DIV/0!</v>
      </c>
      <c r="E646" s="233"/>
    </row>
    <row r="647" ht="20.1" customHeight="1" spans="1:5">
      <c r="A647" s="230" t="s">
        <v>534</v>
      </c>
      <c r="B647" s="233">
        <v>1677</v>
      </c>
      <c r="C647" s="233">
        <v>1680</v>
      </c>
      <c r="D647" s="232">
        <f t="shared" si="10"/>
        <v>1.00178890876565</v>
      </c>
      <c r="E647" s="233"/>
    </row>
    <row r="648" s="222" customFormat="1" ht="20.1" customHeight="1" spans="1:5">
      <c r="A648" s="230" t="s">
        <v>535</v>
      </c>
      <c r="B648" s="241">
        <f>SUM(B649:B650)</f>
        <v>2371</v>
      </c>
      <c r="C648" s="241">
        <f>SUM(C649:C650)</f>
        <v>2000</v>
      </c>
      <c r="D648" s="232">
        <f t="shared" si="10"/>
        <v>0.843525938422606</v>
      </c>
      <c r="E648" s="233"/>
    </row>
    <row r="649" s="222" customFormat="1" ht="20.1" customHeight="1" spans="1:5">
      <c r="A649" s="230" t="s">
        <v>536</v>
      </c>
      <c r="B649" s="233"/>
      <c r="C649" s="233"/>
      <c r="D649" s="232" t="e">
        <f t="shared" si="10"/>
        <v>#DIV/0!</v>
      </c>
      <c r="E649" s="233"/>
    </row>
    <row r="650" s="222" customFormat="1" ht="20.1" customHeight="1" spans="1:5">
      <c r="A650" s="230" t="s">
        <v>537</v>
      </c>
      <c r="B650" s="233">
        <v>2371</v>
      </c>
      <c r="C650" s="233">
        <v>2000</v>
      </c>
      <c r="D650" s="232">
        <f t="shared" si="10"/>
        <v>0.843525938422606</v>
      </c>
      <c r="E650" s="233"/>
    </row>
    <row r="651" ht="20.1" customHeight="1" spans="1:5">
      <c r="A651" s="230" t="s">
        <v>538</v>
      </c>
      <c r="B651" s="235">
        <f>SUM(B652:B653)</f>
        <v>0</v>
      </c>
      <c r="C651" s="235">
        <f>SUM(C652:C653)</f>
        <v>0</v>
      </c>
      <c r="D651" s="232" t="e">
        <f t="shared" si="10"/>
        <v>#DIV/0!</v>
      </c>
      <c r="E651" s="233"/>
    </row>
    <row r="652" ht="20.1" customHeight="1" spans="1:5">
      <c r="A652" s="230" t="s">
        <v>539</v>
      </c>
      <c r="B652" s="233"/>
      <c r="C652" s="233"/>
      <c r="D652" s="232" t="e">
        <f t="shared" si="10"/>
        <v>#DIV/0!</v>
      </c>
      <c r="E652" s="233"/>
    </row>
    <row r="653" ht="20.1" customHeight="1" spans="1:5">
      <c r="A653" s="230" t="s">
        <v>540</v>
      </c>
      <c r="B653" s="233"/>
      <c r="C653" s="233"/>
      <c r="D653" s="232" t="e">
        <f t="shared" si="10"/>
        <v>#DIV/0!</v>
      </c>
      <c r="E653" s="233"/>
    </row>
    <row r="654" ht="20.1" customHeight="1" spans="1:5">
      <c r="A654" s="230" t="s">
        <v>541</v>
      </c>
      <c r="B654" s="235">
        <f>SUM(B655:B656)</f>
        <v>0</v>
      </c>
      <c r="C654" s="235">
        <f>SUM(C655:C656)</f>
        <v>0</v>
      </c>
      <c r="D654" s="232" t="e">
        <f t="shared" si="10"/>
        <v>#DIV/0!</v>
      </c>
      <c r="E654" s="233"/>
    </row>
    <row r="655" ht="20.1" customHeight="1" spans="1:5">
      <c r="A655" s="230" t="s">
        <v>542</v>
      </c>
      <c r="B655" s="233"/>
      <c r="C655" s="233"/>
      <c r="D655" s="232" t="e">
        <f t="shared" si="10"/>
        <v>#DIV/0!</v>
      </c>
      <c r="E655" s="233"/>
    </row>
    <row r="656" ht="20.1" customHeight="1" spans="1:5">
      <c r="A656" s="230" t="s">
        <v>543</v>
      </c>
      <c r="B656" s="233"/>
      <c r="C656" s="233"/>
      <c r="D656" s="232" t="e">
        <f t="shared" si="10"/>
        <v>#DIV/0!</v>
      </c>
      <c r="E656" s="233"/>
    </row>
    <row r="657" s="222" customFormat="1" ht="20.1" customHeight="1" spans="1:5">
      <c r="A657" s="230" t="s">
        <v>544</v>
      </c>
      <c r="B657" s="241">
        <f>SUM(B658:B660)</f>
        <v>21740</v>
      </c>
      <c r="C657" s="241">
        <f>SUM(C658:C660)</f>
        <v>21000</v>
      </c>
      <c r="D657" s="232">
        <f t="shared" si="10"/>
        <v>0.965961361545538</v>
      </c>
      <c r="E657" s="233"/>
    </row>
    <row r="658" s="222" customFormat="1" ht="20.1" customHeight="1" spans="1:5">
      <c r="A658" s="230" t="s">
        <v>545</v>
      </c>
      <c r="B658" s="233">
        <v>7084</v>
      </c>
      <c r="C658" s="233">
        <v>7000</v>
      </c>
      <c r="D658" s="232">
        <f t="shared" si="10"/>
        <v>0.988142292490119</v>
      </c>
      <c r="E658" s="233"/>
    </row>
    <row r="659" s="222" customFormat="1" ht="20.1" customHeight="1" spans="1:5">
      <c r="A659" s="230" t="s">
        <v>546</v>
      </c>
      <c r="B659" s="233">
        <v>14656</v>
      </c>
      <c r="C659" s="233">
        <v>14000</v>
      </c>
      <c r="D659" s="232">
        <f t="shared" si="10"/>
        <v>0.955240174672489</v>
      </c>
      <c r="E659" s="233"/>
    </row>
    <row r="660" s="222" customFormat="1" ht="20.1" customHeight="1" spans="1:5">
      <c r="A660" s="230" t="s">
        <v>547</v>
      </c>
      <c r="B660" s="233"/>
      <c r="C660" s="233"/>
      <c r="D660" s="232" t="e">
        <f t="shared" si="10"/>
        <v>#DIV/0!</v>
      </c>
      <c r="E660" s="233"/>
    </row>
    <row r="661" s="222" customFormat="1" ht="20.1" customHeight="1" spans="1:5">
      <c r="A661" s="230" t="s">
        <v>548</v>
      </c>
      <c r="B661" s="241">
        <f>SUM(B662:B665)</f>
        <v>0</v>
      </c>
      <c r="C661" s="241">
        <f>SUM(C662:C665)</f>
        <v>0</v>
      </c>
      <c r="D661" s="232" t="e">
        <f t="shared" si="10"/>
        <v>#DIV/0!</v>
      </c>
      <c r="E661" s="233"/>
    </row>
    <row r="662" s="222" customFormat="1" ht="20.1" customHeight="1" spans="1:5">
      <c r="A662" s="230" t="s">
        <v>549</v>
      </c>
      <c r="B662" s="233"/>
      <c r="C662" s="233"/>
      <c r="D662" s="232" t="e">
        <f t="shared" si="10"/>
        <v>#DIV/0!</v>
      </c>
      <c r="E662" s="233"/>
    </row>
    <row r="663" s="222" customFormat="1" ht="20.1" customHeight="1" spans="1:5">
      <c r="A663" s="230" t="s">
        <v>550</v>
      </c>
      <c r="B663" s="233"/>
      <c r="C663" s="233"/>
      <c r="D663" s="232" t="e">
        <f t="shared" si="10"/>
        <v>#DIV/0!</v>
      </c>
      <c r="E663" s="233"/>
    </row>
    <row r="664" s="222" customFormat="1" ht="20.1" customHeight="1" spans="1:5">
      <c r="A664" s="230" t="s">
        <v>551</v>
      </c>
      <c r="B664" s="233"/>
      <c r="C664" s="233"/>
      <c r="D664" s="232" t="e">
        <f t="shared" si="10"/>
        <v>#DIV/0!</v>
      </c>
      <c r="E664" s="233"/>
    </row>
    <row r="665" s="222" customFormat="1" ht="20.1" customHeight="1" spans="1:5">
      <c r="A665" s="230" t="s">
        <v>552</v>
      </c>
      <c r="B665" s="233"/>
      <c r="C665" s="233"/>
      <c r="D665" s="232" t="e">
        <f t="shared" si="10"/>
        <v>#DIV/0!</v>
      </c>
      <c r="E665" s="233"/>
    </row>
    <row r="666" ht="20.1" customHeight="1" spans="1:5">
      <c r="A666" s="230" t="s">
        <v>553</v>
      </c>
      <c r="B666" s="239">
        <v>1</v>
      </c>
      <c r="C666" s="239"/>
      <c r="D666" s="232">
        <f t="shared" si="10"/>
        <v>0</v>
      </c>
      <c r="E666" s="233"/>
    </row>
    <row r="667" ht="20.1" customHeight="1" spans="1:5">
      <c r="A667" s="230" t="s">
        <v>554</v>
      </c>
      <c r="B667" s="231">
        <f>B668+B673+B686+B690+B702+B705+B709+B719+B724+B730+B734+B737</f>
        <v>42215</v>
      </c>
      <c r="C667" s="231">
        <f>C668+C673+C686+C690+C702+C705+C709+C719+C724+C730+C734+C737</f>
        <v>17646</v>
      </c>
      <c r="D667" s="232">
        <f t="shared" si="10"/>
        <v>0.418003079474121</v>
      </c>
      <c r="E667" s="233"/>
    </row>
    <row r="668" ht="20.1" customHeight="1" spans="1:5">
      <c r="A668" s="230" t="s">
        <v>555</v>
      </c>
      <c r="B668" s="235">
        <f>SUM(B669:B672)</f>
        <v>948</v>
      </c>
      <c r="C668" s="235">
        <f>SUM(C669:C672)</f>
        <v>960</v>
      </c>
      <c r="D668" s="232">
        <f t="shared" si="10"/>
        <v>1.0126582278481</v>
      </c>
      <c r="E668" s="233"/>
    </row>
    <row r="669" ht="20.1" customHeight="1" spans="1:5">
      <c r="A669" s="230" t="s">
        <v>75</v>
      </c>
      <c r="B669" s="233">
        <v>948</v>
      </c>
      <c r="C669" s="233">
        <v>960</v>
      </c>
      <c r="D669" s="232">
        <f t="shared" si="10"/>
        <v>1.0126582278481</v>
      </c>
      <c r="E669" s="233"/>
    </row>
    <row r="670" ht="20.1" customHeight="1" spans="1:5">
      <c r="A670" s="230" t="s">
        <v>76</v>
      </c>
      <c r="B670" s="233"/>
      <c r="C670" s="233"/>
      <c r="D670" s="232" t="e">
        <f t="shared" si="10"/>
        <v>#DIV/0!</v>
      </c>
      <c r="E670" s="233"/>
    </row>
    <row r="671" ht="20.1" customHeight="1" spans="1:5">
      <c r="A671" s="230" t="s">
        <v>77</v>
      </c>
      <c r="B671" s="233"/>
      <c r="C671" s="233"/>
      <c r="D671" s="232" t="e">
        <f t="shared" si="10"/>
        <v>#DIV/0!</v>
      </c>
      <c r="E671" s="233"/>
    </row>
    <row r="672" ht="20.1" customHeight="1" spans="1:5">
      <c r="A672" s="230" t="s">
        <v>556</v>
      </c>
      <c r="B672" s="233"/>
      <c r="C672" s="233"/>
      <c r="D672" s="232" t="e">
        <f t="shared" si="10"/>
        <v>#DIV/0!</v>
      </c>
      <c r="E672" s="233"/>
    </row>
    <row r="673" ht="20.1" customHeight="1" spans="1:5">
      <c r="A673" s="230" t="s">
        <v>557</v>
      </c>
      <c r="B673" s="235">
        <f>SUM(B674:B685)</f>
        <v>1154</v>
      </c>
      <c r="C673" s="235">
        <f>SUM(C674:C685)</f>
        <v>1160</v>
      </c>
      <c r="D673" s="232">
        <f t="shared" si="10"/>
        <v>1.0051993067591</v>
      </c>
      <c r="E673" s="233"/>
    </row>
    <row r="674" ht="20.1" customHeight="1" spans="1:5">
      <c r="A674" s="230" t="s">
        <v>558</v>
      </c>
      <c r="B674" s="233"/>
      <c r="C674" s="233"/>
      <c r="D674" s="232" t="e">
        <f t="shared" si="10"/>
        <v>#DIV/0!</v>
      </c>
      <c r="E674" s="233"/>
    </row>
    <row r="675" ht="20.1" customHeight="1" spans="1:5">
      <c r="A675" s="230" t="s">
        <v>559</v>
      </c>
      <c r="B675" s="233"/>
      <c r="C675" s="233"/>
      <c r="D675" s="232" t="e">
        <f t="shared" si="10"/>
        <v>#DIV/0!</v>
      </c>
      <c r="E675" s="233"/>
    </row>
    <row r="676" ht="20.1" customHeight="1" spans="1:5">
      <c r="A676" s="230" t="s">
        <v>560</v>
      </c>
      <c r="B676" s="233"/>
      <c r="C676" s="233"/>
      <c r="D676" s="232" t="e">
        <f t="shared" si="10"/>
        <v>#DIV/0!</v>
      </c>
      <c r="E676" s="233"/>
    </row>
    <row r="677" ht="20.1" customHeight="1" spans="1:5">
      <c r="A677" s="230" t="s">
        <v>561</v>
      </c>
      <c r="B677" s="233"/>
      <c r="C677" s="233"/>
      <c r="D677" s="232" t="e">
        <f t="shared" si="10"/>
        <v>#DIV/0!</v>
      </c>
      <c r="E677" s="233"/>
    </row>
    <row r="678" ht="20.1" customHeight="1" spans="1:5">
      <c r="A678" s="230" t="s">
        <v>562</v>
      </c>
      <c r="B678" s="233"/>
      <c r="C678" s="233"/>
      <c r="D678" s="232" t="e">
        <f t="shared" si="10"/>
        <v>#DIV/0!</v>
      </c>
      <c r="E678" s="233"/>
    </row>
    <row r="679" ht="20.1" customHeight="1" spans="1:5">
      <c r="A679" s="230" t="s">
        <v>563</v>
      </c>
      <c r="B679" s="233"/>
      <c r="C679" s="233"/>
      <c r="D679" s="232" t="e">
        <f t="shared" si="10"/>
        <v>#DIV/0!</v>
      </c>
      <c r="E679" s="233"/>
    </row>
    <row r="680" ht="20.1" customHeight="1" spans="1:5">
      <c r="A680" s="230" t="s">
        <v>564</v>
      </c>
      <c r="B680" s="233"/>
      <c r="C680" s="233"/>
      <c r="D680" s="232" t="e">
        <f t="shared" si="10"/>
        <v>#DIV/0!</v>
      </c>
      <c r="E680" s="233"/>
    </row>
    <row r="681" ht="20.1" customHeight="1" spans="1:5">
      <c r="A681" s="230" t="s">
        <v>565</v>
      </c>
      <c r="B681" s="233"/>
      <c r="C681" s="233"/>
      <c r="D681" s="232" t="e">
        <f t="shared" si="10"/>
        <v>#DIV/0!</v>
      </c>
      <c r="E681" s="233"/>
    </row>
    <row r="682" ht="20.1" customHeight="1" spans="1:5">
      <c r="A682" s="230" t="s">
        <v>566</v>
      </c>
      <c r="B682" s="233"/>
      <c r="C682" s="233"/>
      <c r="D682" s="232" t="e">
        <f t="shared" si="10"/>
        <v>#DIV/0!</v>
      </c>
      <c r="E682" s="233"/>
    </row>
    <row r="683" ht="20.1" customHeight="1" spans="1:5">
      <c r="A683" s="230" t="s">
        <v>567</v>
      </c>
      <c r="B683" s="233"/>
      <c r="C683" s="233"/>
      <c r="D683" s="232" t="e">
        <f t="shared" si="10"/>
        <v>#DIV/0!</v>
      </c>
      <c r="E683" s="233"/>
    </row>
    <row r="684" ht="20.1" customHeight="1" spans="1:5">
      <c r="A684" s="230" t="s">
        <v>568</v>
      </c>
      <c r="B684" s="233"/>
      <c r="C684" s="233"/>
      <c r="D684" s="232" t="e">
        <f t="shared" si="10"/>
        <v>#DIV/0!</v>
      </c>
      <c r="E684" s="233"/>
    </row>
    <row r="685" ht="20.1" customHeight="1" spans="1:5">
      <c r="A685" s="230" t="s">
        <v>569</v>
      </c>
      <c r="B685" s="233">
        <v>1154</v>
      </c>
      <c r="C685" s="233">
        <v>1160</v>
      </c>
      <c r="D685" s="232">
        <f t="shared" si="10"/>
        <v>1.0051993067591</v>
      </c>
      <c r="E685" s="233"/>
    </row>
    <row r="686" ht="20.1" customHeight="1" spans="1:5">
      <c r="A686" s="230" t="s">
        <v>570</v>
      </c>
      <c r="B686" s="235">
        <f>SUM(B687:B689)</f>
        <v>2680</v>
      </c>
      <c r="C686" s="235">
        <f>SUM(C687:C689)</f>
        <v>2670</v>
      </c>
      <c r="D686" s="232">
        <f t="shared" si="10"/>
        <v>0.996268656716418</v>
      </c>
      <c r="E686" s="233"/>
    </row>
    <row r="687" ht="20.1" customHeight="1" spans="1:5">
      <c r="A687" s="230" t="s">
        <v>571</v>
      </c>
      <c r="B687" s="233"/>
      <c r="C687" s="233"/>
      <c r="D687" s="232" t="e">
        <f t="shared" si="10"/>
        <v>#DIV/0!</v>
      </c>
      <c r="E687" s="233"/>
    </row>
    <row r="688" ht="20.1" customHeight="1" spans="1:5">
      <c r="A688" s="230" t="s">
        <v>572</v>
      </c>
      <c r="B688" s="233">
        <v>1248</v>
      </c>
      <c r="C688" s="233">
        <v>1250</v>
      </c>
      <c r="D688" s="232">
        <f t="shared" si="10"/>
        <v>1.00160256410256</v>
      </c>
      <c r="E688" s="233"/>
    </row>
    <row r="689" ht="20.1" customHeight="1" spans="1:5">
      <c r="A689" s="230" t="s">
        <v>573</v>
      </c>
      <c r="B689" s="233">
        <v>1432</v>
      </c>
      <c r="C689" s="233">
        <v>1420</v>
      </c>
      <c r="D689" s="232">
        <f t="shared" si="10"/>
        <v>0.991620111731844</v>
      </c>
      <c r="E689" s="233"/>
    </row>
    <row r="690" ht="20.1" customHeight="1" spans="1:5">
      <c r="A690" s="230" t="s">
        <v>574</v>
      </c>
      <c r="B690" s="235">
        <f>SUM(B691:B701)</f>
        <v>5698</v>
      </c>
      <c r="C690" s="235">
        <f>SUM(C691:C701)</f>
        <v>6040</v>
      </c>
      <c r="D690" s="232">
        <f t="shared" si="10"/>
        <v>1.06002106002106</v>
      </c>
      <c r="E690" s="233"/>
    </row>
    <row r="691" ht="20.1" customHeight="1" spans="1:5">
      <c r="A691" s="230" t="s">
        <v>575</v>
      </c>
      <c r="B691" s="233">
        <v>1244</v>
      </c>
      <c r="C691" s="233">
        <v>1290</v>
      </c>
      <c r="D691" s="232">
        <f t="shared" si="10"/>
        <v>1.03697749196141</v>
      </c>
      <c r="E691" s="233"/>
    </row>
    <row r="692" ht="20.1" customHeight="1" spans="1:5">
      <c r="A692" s="230" t="s">
        <v>576</v>
      </c>
      <c r="B692" s="233">
        <v>284</v>
      </c>
      <c r="C692" s="233">
        <v>310</v>
      </c>
      <c r="D692" s="232">
        <f t="shared" si="10"/>
        <v>1.09154929577465</v>
      </c>
      <c r="E692" s="233"/>
    </row>
    <row r="693" ht="20.1" customHeight="1" spans="1:5">
      <c r="A693" s="230" t="s">
        <v>577</v>
      </c>
      <c r="B693" s="233">
        <v>807</v>
      </c>
      <c r="C693" s="233">
        <v>880</v>
      </c>
      <c r="D693" s="232">
        <f t="shared" si="10"/>
        <v>1.09045848822801</v>
      </c>
      <c r="E693" s="233"/>
    </row>
    <row r="694" ht="20.1" customHeight="1" spans="1:5">
      <c r="A694" s="230" t="s">
        <v>578</v>
      </c>
      <c r="B694" s="233"/>
      <c r="C694" s="233"/>
      <c r="D694" s="232" t="e">
        <f t="shared" si="10"/>
        <v>#DIV/0!</v>
      </c>
      <c r="E694" s="233"/>
    </row>
    <row r="695" ht="20.1" customHeight="1" spans="1:5">
      <c r="A695" s="230" t="s">
        <v>579</v>
      </c>
      <c r="B695" s="233"/>
      <c r="C695" s="233"/>
      <c r="D695" s="232" t="e">
        <f t="shared" si="10"/>
        <v>#DIV/0!</v>
      </c>
      <c r="E695" s="233"/>
    </row>
    <row r="696" ht="20.1" customHeight="1" spans="1:5">
      <c r="A696" s="230" t="s">
        <v>580</v>
      </c>
      <c r="B696" s="233"/>
      <c r="C696" s="233"/>
      <c r="D696" s="232" t="e">
        <f t="shared" si="10"/>
        <v>#DIV/0!</v>
      </c>
      <c r="E696" s="233"/>
    </row>
    <row r="697" ht="20.1" customHeight="1" spans="1:5">
      <c r="A697" s="230" t="s">
        <v>581</v>
      </c>
      <c r="B697" s="233"/>
      <c r="C697" s="233"/>
      <c r="D697" s="232" t="e">
        <f t="shared" si="10"/>
        <v>#DIV/0!</v>
      </c>
      <c r="E697" s="233"/>
    </row>
    <row r="698" ht="20.1" customHeight="1" spans="1:5">
      <c r="A698" s="230" t="s">
        <v>582</v>
      </c>
      <c r="B698" s="233">
        <v>3034</v>
      </c>
      <c r="C698" s="233">
        <v>3200</v>
      </c>
      <c r="D698" s="232">
        <f t="shared" si="10"/>
        <v>1.0547132498352</v>
      </c>
      <c r="E698" s="233"/>
    </row>
    <row r="699" ht="20.1" customHeight="1" spans="1:5">
      <c r="A699" s="230" t="s">
        <v>583</v>
      </c>
      <c r="B699" s="233">
        <v>329</v>
      </c>
      <c r="C699" s="233">
        <v>360</v>
      </c>
      <c r="D699" s="232">
        <f t="shared" si="10"/>
        <v>1.09422492401216</v>
      </c>
      <c r="E699" s="233"/>
    </row>
    <row r="700" ht="20.1" customHeight="1" spans="1:5">
      <c r="A700" s="230" t="s">
        <v>584</v>
      </c>
      <c r="B700" s="233"/>
      <c r="C700" s="233"/>
      <c r="D700" s="232" t="e">
        <f t="shared" si="10"/>
        <v>#DIV/0!</v>
      </c>
      <c r="E700" s="233"/>
    </row>
    <row r="701" ht="20.1" customHeight="1" spans="1:5">
      <c r="A701" s="230" t="s">
        <v>585</v>
      </c>
      <c r="B701" s="233"/>
      <c r="C701" s="233"/>
      <c r="D701" s="232" t="e">
        <f t="shared" si="10"/>
        <v>#DIV/0!</v>
      </c>
      <c r="E701" s="233"/>
    </row>
    <row r="702" ht="20.1" customHeight="1" spans="1:5">
      <c r="A702" s="230" t="s">
        <v>586</v>
      </c>
      <c r="B702" s="235">
        <f>SUM(B703:B704)</f>
        <v>107</v>
      </c>
      <c r="C702" s="235">
        <f>SUM(C703:C704)</f>
        <v>110</v>
      </c>
      <c r="D702" s="232">
        <f t="shared" si="10"/>
        <v>1.02803738317757</v>
      </c>
      <c r="E702" s="233"/>
    </row>
    <row r="703" ht="20.1" customHeight="1" spans="1:5">
      <c r="A703" s="230" t="s">
        <v>587</v>
      </c>
      <c r="B703" s="233">
        <v>107</v>
      </c>
      <c r="C703" s="233">
        <v>110</v>
      </c>
      <c r="D703" s="232">
        <f t="shared" si="10"/>
        <v>1.02803738317757</v>
      </c>
      <c r="E703" s="233"/>
    </row>
    <row r="704" ht="20.1" customHeight="1" spans="1:5">
      <c r="A704" s="230" t="s">
        <v>588</v>
      </c>
      <c r="B704" s="233"/>
      <c r="C704" s="233"/>
      <c r="D704" s="232" t="e">
        <f t="shared" si="10"/>
        <v>#DIV/0!</v>
      </c>
      <c r="E704" s="233"/>
    </row>
    <row r="705" ht="20.1" customHeight="1" spans="1:5">
      <c r="A705" s="230" t="s">
        <v>589</v>
      </c>
      <c r="B705" s="235">
        <f>SUM(B706:B708)</f>
        <v>3434</v>
      </c>
      <c r="C705" s="235">
        <f>SUM(C706:C708)</f>
        <v>3500</v>
      </c>
      <c r="D705" s="232">
        <f t="shared" si="10"/>
        <v>1.01921956901573</v>
      </c>
      <c r="E705" s="233"/>
    </row>
    <row r="706" ht="20.1" customHeight="1" spans="1:5">
      <c r="A706" s="230" t="s">
        <v>590</v>
      </c>
      <c r="B706" s="233">
        <v>2284</v>
      </c>
      <c r="C706" s="233">
        <v>2300</v>
      </c>
      <c r="D706" s="232">
        <f t="shared" si="10"/>
        <v>1.00700525394046</v>
      </c>
      <c r="E706" s="233"/>
    </row>
    <row r="707" ht="20.1" customHeight="1" spans="1:5">
      <c r="A707" s="230" t="s">
        <v>591</v>
      </c>
      <c r="B707" s="233">
        <v>767</v>
      </c>
      <c r="C707" s="233">
        <v>800</v>
      </c>
      <c r="D707" s="232">
        <f t="shared" si="10"/>
        <v>1.04302477183833</v>
      </c>
      <c r="E707" s="233"/>
    </row>
    <row r="708" ht="20.1" customHeight="1" spans="1:5">
      <c r="A708" s="230" t="s">
        <v>592</v>
      </c>
      <c r="B708" s="233">
        <v>383</v>
      </c>
      <c r="C708" s="233">
        <v>400</v>
      </c>
      <c r="D708" s="232">
        <f t="shared" si="10"/>
        <v>1.0443864229765</v>
      </c>
      <c r="E708" s="233"/>
    </row>
    <row r="709" ht="20.1" customHeight="1" spans="1:5">
      <c r="A709" s="230" t="s">
        <v>593</v>
      </c>
      <c r="B709" s="235">
        <f>SUM(B710:B718)</f>
        <v>237</v>
      </c>
      <c r="C709" s="235">
        <f>SUM(C710:C718)</f>
        <v>260</v>
      </c>
      <c r="D709" s="232">
        <f t="shared" ref="D709:D772" si="11">C709/B709</f>
        <v>1.09704641350211</v>
      </c>
      <c r="E709" s="233"/>
    </row>
    <row r="710" ht="20.1" customHeight="1" spans="1:5">
      <c r="A710" s="230" t="s">
        <v>75</v>
      </c>
      <c r="B710" s="233">
        <v>228</v>
      </c>
      <c r="C710" s="233">
        <v>260</v>
      </c>
      <c r="D710" s="232">
        <f t="shared" si="11"/>
        <v>1.14035087719298</v>
      </c>
      <c r="E710" s="233"/>
    </row>
    <row r="711" ht="20.1" customHeight="1" spans="1:5">
      <c r="A711" s="230" t="s">
        <v>76</v>
      </c>
      <c r="B711" s="233"/>
      <c r="C711" s="233"/>
      <c r="D711" s="232" t="e">
        <f t="shared" si="11"/>
        <v>#DIV/0!</v>
      </c>
      <c r="E711" s="233"/>
    </row>
    <row r="712" ht="20.1" customHeight="1" spans="1:5">
      <c r="A712" s="230" t="s">
        <v>77</v>
      </c>
      <c r="B712" s="233"/>
      <c r="C712" s="233"/>
      <c r="D712" s="232" t="e">
        <f t="shared" si="11"/>
        <v>#DIV/0!</v>
      </c>
      <c r="E712" s="233"/>
    </row>
    <row r="713" ht="20.1" customHeight="1" spans="1:5">
      <c r="A713" s="230" t="s">
        <v>594</v>
      </c>
      <c r="B713" s="233"/>
      <c r="C713" s="233"/>
      <c r="D713" s="232" t="e">
        <f t="shared" si="11"/>
        <v>#DIV/0!</v>
      </c>
      <c r="E713" s="233"/>
    </row>
    <row r="714" ht="20.1" customHeight="1" spans="1:5">
      <c r="A714" s="230" t="s">
        <v>595</v>
      </c>
      <c r="B714" s="233"/>
      <c r="C714" s="233"/>
      <c r="D714" s="232" t="e">
        <f t="shared" si="11"/>
        <v>#DIV/0!</v>
      </c>
      <c r="E714" s="233"/>
    </row>
    <row r="715" ht="20.1" customHeight="1" spans="1:5">
      <c r="A715" s="230" t="s">
        <v>596</v>
      </c>
      <c r="B715" s="233"/>
      <c r="C715" s="233"/>
      <c r="D715" s="232" t="e">
        <f t="shared" si="11"/>
        <v>#DIV/0!</v>
      </c>
      <c r="E715" s="233"/>
    </row>
    <row r="716" ht="20.1" customHeight="1" spans="1:5">
      <c r="A716" s="230" t="s">
        <v>597</v>
      </c>
      <c r="B716" s="233"/>
      <c r="C716" s="233"/>
      <c r="D716" s="232" t="e">
        <f t="shared" si="11"/>
        <v>#DIV/0!</v>
      </c>
      <c r="E716" s="233"/>
    </row>
    <row r="717" ht="20.1" customHeight="1" spans="1:5">
      <c r="A717" s="230" t="s">
        <v>84</v>
      </c>
      <c r="B717" s="233"/>
      <c r="C717" s="233"/>
      <c r="D717" s="232" t="e">
        <f t="shared" si="11"/>
        <v>#DIV/0!</v>
      </c>
      <c r="E717" s="233"/>
    </row>
    <row r="718" ht="20.1" customHeight="1" spans="1:5">
      <c r="A718" s="230" t="s">
        <v>598</v>
      </c>
      <c r="B718" s="233">
        <v>9</v>
      </c>
      <c r="C718" s="233"/>
      <c r="D718" s="232">
        <f t="shared" si="11"/>
        <v>0</v>
      </c>
      <c r="E718" s="233"/>
    </row>
    <row r="719" s="222" customFormat="1" ht="20.1" customHeight="1" spans="1:5">
      <c r="A719" s="230" t="s">
        <v>599</v>
      </c>
      <c r="B719" s="241">
        <f>SUM(B720:B723)</f>
        <v>2600</v>
      </c>
      <c r="C719" s="241">
        <f>SUM(C720:C723)</f>
        <v>1686</v>
      </c>
      <c r="D719" s="232">
        <f t="shared" si="11"/>
        <v>0.648461538461538</v>
      </c>
      <c r="E719" s="233"/>
    </row>
    <row r="720" s="222" customFormat="1" ht="20.1" customHeight="1" spans="1:5">
      <c r="A720" s="230" t="s">
        <v>600</v>
      </c>
      <c r="B720" s="233">
        <v>160</v>
      </c>
      <c r="C720" s="233">
        <v>180</v>
      </c>
      <c r="D720" s="232">
        <f t="shared" si="11"/>
        <v>1.125</v>
      </c>
      <c r="E720" s="233"/>
    </row>
    <row r="721" s="222" customFormat="1" ht="20.1" customHeight="1" spans="1:5">
      <c r="A721" s="230" t="s">
        <v>601</v>
      </c>
      <c r="B721" s="233">
        <v>260</v>
      </c>
      <c r="C721" s="233">
        <v>280</v>
      </c>
      <c r="D721" s="232">
        <f t="shared" si="11"/>
        <v>1.07692307692308</v>
      </c>
      <c r="E721" s="233"/>
    </row>
    <row r="722" s="222" customFormat="1" ht="20.1" customHeight="1" spans="1:5">
      <c r="A722" s="230" t="s">
        <v>602</v>
      </c>
      <c r="B722" s="233"/>
      <c r="C722" s="233"/>
      <c r="D722" s="232" t="e">
        <f t="shared" si="11"/>
        <v>#DIV/0!</v>
      </c>
      <c r="E722" s="233"/>
    </row>
    <row r="723" s="222" customFormat="1" ht="20.1" customHeight="1" spans="1:5">
      <c r="A723" s="230" t="s">
        <v>603</v>
      </c>
      <c r="B723" s="233">
        <v>2180</v>
      </c>
      <c r="C723" s="233">
        <v>1226</v>
      </c>
      <c r="D723" s="232">
        <f t="shared" si="11"/>
        <v>0.562385321100917</v>
      </c>
      <c r="E723" s="233"/>
    </row>
    <row r="724" s="222" customFormat="1" ht="20.1" customHeight="1" spans="1:5">
      <c r="A724" s="230" t="s">
        <v>604</v>
      </c>
      <c r="B724" s="242">
        <f>SUM(B725:B729)</f>
        <v>22950</v>
      </c>
      <c r="C724" s="241">
        <f>SUM(C725:C729)</f>
        <v>0</v>
      </c>
      <c r="D724" s="232">
        <f t="shared" si="11"/>
        <v>0</v>
      </c>
      <c r="E724" s="233"/>
    </row>
    <row r="725" s="222" customFormat="1" ht="23.25" customHeight="1" spans="1:5">
      <c r="A725" s="230" t="s">
        <v>605</v>
      </c>
      <c r="B725" s="239"/>
      <c r="C725" s="239"/>
      <c r="D725" s="232" t="e">
        <f t="shared" si="11"/>
        <v>#DIV/0!</v>
      </c>
      <c r="E725" s="233"/>
    </row>
    <row r="726" s="222" customFormat="1" ht="20.1" customHeight="1" spans="1:5">
      <c r="A726" s="230" t="s">
        <v>606</v>
      </c>
      <c r="B726" s="233">
        <v>22950</v>
      </c>
      <c r="C726" s="233"/>
      <c r="D726" s="232">
        <f t="shared" si="11"/>
        <v>0</v>
      </c>
      <c r="E726" s="233"/>
    </row>
    <row r="727" s="222" customFormat="1" ht="20.1" customHeight="1" spans="1:5">
      <c r="A727" s="230" t="s">
        <v>607</v>
      </c>
      <c r="B727" s="233"/>
      <c r="C727" s="233"/>
      <c r="D727" s="232" t="e">
        <f t="shared" si="11"/>
        <v>#DIV/0!</v>
      </c>
      <c r="E727" s="233"/>
    </row>
    <row r="728" s="222" customFormat="1" ht="20.1" customHeight="1" spans="1:5">
      <c r="A728" s="230" t="s">
        <v>608</v>
      </c>
      <c r="B728" s="233"/>
      <c r="C728" s="233"/>
      <c r="D728" s="232" t="e">
        <f t="shared" si="11"/>
        <v>#DIV/0!</v>
      </c>
      <c r="E728" s="233"/>
    </row>
    <row r="729" s="222" customFormat="1" ht="20.1" customHeight="1" spans="1:5">
      <c r="A729" s="230" t="s">
        <v>609</v>
      </c>
      <c r="B729" s="233"/>
      <c r="C729" s="233"/>
      <c r="D729" s="232" t="e">
        <f t="shared" si="11"/>
        <v>#DIV/0!</v>
      </c>
      <c r="E729" s="233"/>
    </row>
    <row r="730" s="222" customFormat="1" ht="20.1" customHeight="1" spans="1:5">
      <c r="A730" s="230" t="s">
        <v>610</v>
      </c>
      <c r="B730" s="241">
        <f>SUM(B731:B733)</f>
        <v>1026</v>
      </c>
      <c r="C730" s="241">
        <f>SUM(C731:C733)</f>
        <v>1030</v>
      </c>
      <c r="D730" s="232">
        <f t="shared" si="11"/>
        <v>1.00389863547758</v>
      </c>
      <c r="E730" s="233"/>
    </row>
    <row r="731" s="222" customFormat="1" ht="20.1" customHeight="1" spans="1:5">
      <c r="A731" s="230" t="s">
        <v>611</v>
      </c>
      <c r="B731" s="233">
        <v>1026</v>
      </c>
      <c r="C731" s="233">
        <v>1030</v>
      </c>
      <c r="D731" s="232">
        <f t="shared" si="11"/>
        <v>1.00389863547758</v>
      </c>
      <c r="E731" s="233"/>
    </row>
    <row r="732" s="222" customFormat="1" ht="20.1" customHeight="1" spans="1:5">
      <c r="A732" s="230" t="s">
        <v>612</v>
      </c>
      <c r="B732" s="233"/>
      <c r="C732" s="233"/>
      <c r="D732" s="232" t="e">
        <f t="shared" si="11"/>
        <v>#DIV/0!</v>
      </c>
      <c r="E732" s="233"/>
    </row>
    <row r="733" s="222" customFormat="1" ht="20.1" customHeight="1" spans="1:5">
      <c r="A733" s="230" t="s">
        <v>613</v>
      </c>
      <c r="B733" s="233"/>
      <c r="C733" s="233"/>
      <c r="D733" s="232" t="e">
        <f t="shared" si="11"/>
        <v>#DIV/0!</v>
      </c>
      <c r="E733" s="233"/>
    </row>
    <row r="734" s="222" customFormat="1" ht="20.1" customHeight="1" spans="1:5">
      <c r="A734" s="230" t="s">
        <v>614</v>
      </c>
      <c r="B734" s="241">
        <f>SUM(B735:B736)</f>
        <v>233</v>
      </c>
      <c r="C734" s="241">
        <f>SUM(C735:C736)</f>
        <v>230</v>
      </c>
      <c r="D734" s="232">
        <f t="shared" si="11"/>
        <v>0.987124463519313</v>
      </c>
      <c r="E734" s="233"/>
    </row>
    <row r="735" s="222" customFormat="1" ht="20.1" customHeight="1" spans="1:5">
      <c r="A735" s="230" t="s">
        <v>615</v>
      </c>
      <c r="B735" s="233">
        <v>233</v>
      </c>
      <c r="C735" s="233">
        <v>230</v>
      </c>
      <c r="D735" s="232">
        <f t="shared" si="11"/>
        <v>0.987124463519313</v>
      </c>
      <c r="E735" s="233"/>
    </row>
    <row r="736" s="222" customFormat="1" ht="20.1" customHeight="1" spans="1:5">
      <c r="A736" s="230" t="s">
        <v>616</v>
      </c>
      <c r="B736" s="233"/>
      <c r="C736" s="233"/>
      <c r="D736" s="232" t="e">
        <f t="shared" si="11"/>
        <v>#DIV/0!</v>
      </c>
      <c r="E736" s="233"/>
    </row>
    <row r="737" ht="20.1" customHeight="1" spans="1:5">
      <c r="A737" s="230" t="s">
        <v>617</v>
      </c>
      <c r="B737" s="239">
        <v>1148</v>
      </c>
      <c r="C737" s="239"/>
      <c r="D737" s="232">
        <f t="shared" si="11"/>
        <v>0</v>
      </c>
      <c r="E737" s="233"/>
    </row>
    <row r="738" ht="20.1" customHeight="1" spans="1:5">
      <c r="A738" s="230" t="s">
        <v>618</v>
      </c>
      <c r="B738" s="231">
        <f>B739+B748+B752+B760+B766+B773+B779+B782+B785+B786+B787+B793+B794+B795+B810</f>
        <v>7343</v>
      </c>
      <c r="C738" s="231">
        <f>C739+C748+C752+C760+C766+C773+C779+C782+C785+C786+C787+C793+C794+C795+C810</f>
        <v>4706</v>
      </c>
      <c r="D738" s="232">
        <f t="shared" si="11"/>
        <v>0.640882473103636</v>
      </c>
      <c r="E738" s="233"/>
    </row>
    <row r="739" ht="20.1" customHeight="1" spans="1:5">
      <c r="A739" s="230" t="s">
        <v>619</v>
      </c>
      <c r="B739" s="235">
        <f>SUM(B740:B747)</f>
        <v>394</v>
      </c>
      <c r="C739" s="235">
        <f>SUM(C740:C747)</f>
        <v>380</v>
      </c>
      <c r="D739" s="232">
        <f t="shared" si="11"/>
        <v>0.964467005076142</v>
      </c>
      <c r="E739" s="233"/>
    </row>
    <row r="740" ht="20.1" customHeight="1" spans="1:5">
      <c r="A740" s="230" t="s">
        <v>75</v>
      </c>
      <c r="B740" s="233">
        <v>394</v>
      </c>
      <c r="C740" s="233">
        <v>380</v>
      </c>
      <c r="D740" s="232">
        <f t="shared" si="11"/>
        <v>0.964467005076142</v>
      </c>
      <c r="E740" s="233"/>
    </row>
    <row r="741" ht="20.1" customHeight="1" spans="1:5">
      <c r="A741" s="230" t="s">
        <v>76</v>
      </c>
      <c r="B741" s="233"/>
      <c r="C741" s="233"/>
      <c r="D741" s="232" t="e">
        <f t="shared" si="11"/>
        <v>#DIV/0!</v>
      </c>
      <c r="E741" s="233"/>
    </row>
    <row r="742" ht="20.1" customHeight="1" spans="1:5">
      <c r="A742" s="230" t="s">
        <v>77</v>
      </c>
      <c r="B742" s="233"/>
      <c r="C742" s="233"/>
      <c r="D742" s="232" t="e">
        <f t="shared" si="11"/>
        <v>#DIV/0!</v>
      </c>
      <c r="E742" s="233"/>
    </row>
    <row r="743" ht="20.1" customHeight="1" spans="1:5">
      <c r="A743" s="230" t="s">
        <v>620</v>
      </c>
      <c r="B743" s="233"/>
      <c r="C743" s="233"/>
      <c r="D743" s="232" t="e">
        <f t="shared" si="11"/>
        <v>#DIV/0!</v>
      </c>
      <c r="E743" s="233"/>
    </row>
    <row r="744" ht="20.1" customHeight="1" spans="1:5">
      <c r="A744" s="230" t="s">
        <v>621</v>
      </c>
      <c r="B744" s="233"/>
      <c r="C744" s="233"/>
      <c r="D744" s="232" t="e">
        <f t="shared" si="11"/>
        <v>#DIV/0!</v>
      </c>
      <c r="E744" s="233"/>
    </row>
    <row r="745" ht="20.1" customHeight="1" spans="1:5">
      <c r="A745" s="230" t="s">
        <v>622</v>
      </c>
      <c r="B745" s="233"/>
      <c r="C745" s="233"/>
      <c r="D745" s="232" t="e">
        <f t="shared" si="11"/>
        <v>#DIV/0!</v>
      </c>
      <c r="E745" s="233"/>
    </row>
    <row r="746" ht="20.1" customHeight="1" spans="1:5">
      <c r="A746" s="230" t="s">
        <v>623</v>
      </c>
      <c r="B746" s="233"/>
      <c r="C746" s="233"/>
      <c r="D746" s="232" t="e">
        <f t="shared" si="11"/>
        <v>#DIV/0!</v>
      </c>
      <c r="E746" s="233"/>
    </row>
    <row r="747" ht="20.1" customHeight="1" spans="1:5">
      <c r="A747" s="230" t="s">
        <v>624</v>
      </c>
      <c r="B747" s="233"/>
      <c r="C747" s="233"/>
      <c r="D747" s="232" t="e">
        <f t="shared" si="11"/>
        <v>#DIV/0!</v>
      </c>
      <c r="E747" s="233"/>
    </row>
    <row r="748" ht="20.1" customHeight="1" spans="1:5">
      <c r="A748" s="230" t="s">
        <v>625</v>
      </c>
      <c r="B748" s="235">
        <f>SUM(B749:B751)</f>
        <v>0</v>
      </c>
      <c r="C748" s="235">
        <f>SUM(C749:C751)</f>
        <v>0</v>
      </c>
      <c r="D748" s="232" t="e">
        <f t="shared" si="11"/>
        <v>#DIV/0!</v>
      </c>
      <c r="E748" s="233"/>
    </row>
    <row r="749" ht="20.1" customHeight="1" spans="1:5">
      <c r="A749" s="230" t="s">
        <v>626</v>
      </c>
      <c r="B749" s="233"/>
      <c r="C749" s="233"/>
      <c r="D749" s="232" t="e">
        <f t="shared" si="11"/>
        <v>#DIV/0!</v>
      </c>
      <c r="E749" s="233"/>
    </row>
    <row r="750" ht="20.1" customHeight="1" spans="1:5">
      <c r="A750" s="230" t="s">
        <v>627</v>
      </c>
      <c r="B750" s="233"/>
      <c r="C750" s="233"/>
      <c r="D750" s="232" t="e">
        <f t="shared" si="11"/>
        <v>#DIV/0!</v>
      </c>
      <c r="E750" s="233"/>
    </row>
    <row r="751" ht="20.1" customHeight="1" spans="1:5">
      <c r="A751" s="230" t="s">
        <v>628</v>
      </c>
      <c r="B751" s="233"/>
      <c r="C751" s="233"/>
      <c r="D751" s="232" t="e">
        <f t="shared" si="11"/>
        <v>#DIV/0!</v>
      </c>
      <c r="E751" s="233"/>
    </row>
    <row r="752" ht="20.1" customHeight="1" spans="1:5">
      <c r="A752" s="230" t="s">
        <v>629</v>
      </c>
      <c r="B752" s="235">
        <f>SUM(B753:B759)</f>
        <v>2115</v>
      </c>
      <c r="C752" s="235">
        <f>SUM(C753:C759)</f>
        <v>2411</v>
      </c>
      <c r="D752" s="232">
        <f t="shared" si="11"/>
        <v>1.13995271867612</v>
      </c>
      <c r="E752" s="233"/>
    </row>
    <row r="753" ht="20.1" customHeight="1" spans="1:5">
      <c r="A753" s="230" t="s">
        <v>630</v>
      </c>
      <c r="B753" s="233"/>
      <c r="C753" s="233"/>
      <c r="D753" s="232" t="e">
        <f t="shared" si="11"/>
        <v>#DIV/0!</v>
      </c>
      <c r="E753" s="233"/>
    </row>
    <row r="754" ht="20.1" customHeight="1" spans="1:5">
      <c r="A754" s="230" t="s">
        <v>631</v>
      </c>
      <c r="B754" s="233">
        <v>1012</v>
      </c>
      <c r="C754" s="233">
        <v>1411</v>
      </c>
      <c r="D754" s="232">
        <f t="shared" si="11"/>
        <v>1.39426877470356</v>
      </c>
      <c r="E754" s="233"/>
    </row>
    <row r="755" ht="20.1" customHeight="1" spans="1:5">
      <c r="A755" s="230" t="s">
        <v>632</v>
      </c>
      <c r="B755" s="233"/>
      <c r="C755" s="233"/>
      <c r="D755" s="232" t="e">
        <f t="shared" si="11"/>
        <v>#DIV/0!</v>
      </c>
      <c r="E755" s="233"/>
    </row>
    <row r="756" ht="20.1" customHeight="1" spans="1:5">
      <c r="A756" s="230" t="s">
        <v>633</v>
      </c>
      <c r="B756" s="233"/>
      <c r="C756" s="233"/>
      <c r="D756" s="232" t="e">
        <f t="shared" si="11"/>
        <v>#DIV/0!</v>
      </c>
      <c r="E756" s="233"/>
    </row>
    <row r="757" ht="20.1" customHeight="1" spans="1:5">
      <c r="A757" s="230" t="s">
        <v>634</v>
      </c>
      <c r="B757" s="233"/>
      <c r="C757" s="233"/>
      <c r="D757" s="232" t="e">
        <f t="shared" si="11"/>
        <v>#DIV/0!</v>
      </c>
      <c r="E757" s="233"/>
    </row>
    <row r="758" ht="20.1" customHeight="1" spans="1:5">
      <c r="A758" s="230" t="s">
        <v>635</v>
      </c>
      <c r="B758" s="233"/>
      <c r="C758" s="233"/>
      <c r="D758" s="232" t="e">
        <f t="shared" si="11"/>
        <v>#DIV/0!</v>
      </c>
      <c r="E758" s="233"/>
    </row>
    <row r="759" ht="20.1" customHeight="1" spans="1:5">
      <c r="A759" s="230" t="s">
        <v>636</v>
      </c>
      <c r="B759" s="233">
        <v>1103</v>
      </c>
      <c r="C759" s="233">
        <v>1000</v>
      </c>
      <c r="D759" s="232">
        <f t="shared" si="11"/>
        <v>0.906618313689937</v>
      </c>
      <c r="E759" s="233"/>
    </row>
    <row r="760" ht="20.1" customHeight="1" spans="1:5">
      <c r="A760" s="230" t="s">
        <v>637</v>
      </c>
      <c r="B760" s="235">
        <f>SUM(B761:B765)</f>
        <v>2029</v>
      </c>
      <c r="C760" s="235">
        <f>SUM(C761:C765)</f>
        <v>1000</v>
      </c>
      <c r="D760" s="232">
        <f t="shared" si="11"/>
        <v>0.492853622474125</v>
      </c>
      <c r="E760" s="233"/>
    </row>
    <row r="761" ht="20.1" customHeight="1" spans="1:5">
      <c r="A761" s="230" t="s">
        <v>638</v>
      </c>
      <c r="B761" s="233"/>
      <c r="C761" s="233"/>
      <c r="D761" s="232" t="e">
        <f t="shared" si="11"/>
        <v>#DIV/0!</v>
      </c>
      <c r="E761" s="233"/>
    </row>
    <row r="762" ht="20.1" customHeight="1" spans="1:5">
      <c r="A762" s="230" t="s">
        <v>639</v>
      </c>
      <c r="B762" s="233">
        <v>2029</v>
      </c>
      <c r="C762" s="233">
        <v>1000</v>
      </c>
      <c r="D762" s="232">
        <f t="shared" si="11"/>
        <v>0.492853622474125</v>
      </c>
      <c r="E762" s="233"/>
    </row>
    <row r="763" ht="20.1" customHeight="1" spans="1:5">
      <c r="A763" s="230" t="s">
        <v>640</v>
      </c>
      <c r="B763" s="233"/>
      <c r="C763" s="233"/>
      <c r="D763" s="232" t="e">
        <f t="shared" si="11"/>
        <v>#DIV/0!</v>
      </c>
      <c r="E763" s="233"/>
    </row>
    <row r="764" ht="20.1" customHeight="1" spans="1:5">
      <c r="A764" s="230" t="s">
        <v>641</v>
      </c>
      <c r="B764" s="233"/>
      <c r="C764" s="233"/>
      <c r="D764" s="232" t="e">
        <f t="shared" si="11"/>
        <v>#DIV/0!</v>
      </c>
      <c r="E764" s="233"/>
    </row>
    <row r="765" ht="20.1" customHeight="1" spans="1:5">
      <c r="A765" s="230" t="s">
        <v>642</v>
      </c>
      <c r="B765" s="233"/>
      <c r="C765" s="233"/>
      <c r="D765" s="232" t="e">
        <f t="shared" si="11"/>
        <v>#DIV/0!</v>
      </c>
      <c r="E765" s="233"/>
    </row>
    <row r="766" ht="20.1" customHeight="1" spans="1:5">
      <c r="A766" s="230" t="s">
        <v>643</v>
      </c>
      <c r="B766" s="235">
        <f>SUM(B767:B772)</f>
        <v>380</v>
      </c>
      <c r="C766" s="235">
        <f>SUM(C767:C772)</f>
        <v>390</v>
      </c>
      <c r="D766" s="232">
        <f t="shared" si="11"/>
        <v>1.02631578947368</v>
      </c>
      <c r="E766" s="233"/>
    </row>
    <row r="767" ht="20.1" customHeight="1" spans="1:5">
      <c r="A767" s="230" t="s">
        <v>644</v>
      </c>
      <c r="B767" s="233">
        <v>157</v>
      </c>
      <c r="C767" s="233">
        <v>160</v>
      </c>
      <c r="D767" s="232">
        <f t="shared" si="11"/>
        <v>1.01910828025478</v>
      </c>
      <c r="E767" s="233"/>
    </row>
    <row r="768" ht="20.1" customHeight="1" spans="1:5">
      <c r="A768" s="230" t="s">
        <v>645</v>
      </c>
      <c r="B768" s="233"/>
      <c r="C768" s="233"/>
      <c r="D768" s="232" t="e">
        <f t="shared" si="11"/>
        <v>#DIV/0!</v>
      </c>
      <c r="E768" s="233"/>
    </row>
    <row r="769" ht="20.1" customHeight="1" spans="1:5">
      <c r="A769" s="230" t="s">
        <v>646</v>
      </c>
      <c r="B769" s="233"/>
      <c r="C769" s="233"/>
      <c r="D769" s="232" t="e">
        <f t="shared" si="11"/>
        <v>#DIV/0!</v>
      </c>
      <c r="E769" s="233"/>
    </row>
    <row r="770" ht="20.1" customHeight="1" spans="1:5">
      <c r="A770" s="230" t="s">
        <v>647</v>
      </c>
      <c r="B770" s="233"/>
      <c r="C770" s="233"/>
      <c r="D770" s="232" t="e">
        <f t="shared" si="11"/>
        <v>#DIV/0!</v>
      </c>
      <c r="E770" s="233"/>
    </row>
    <row r="771" ht="20.1" customHeight="1" spans="1:5">
      <c r="A771" s="230" t="s">
        <v>648</v>
      </c>
      <c r="B771" s="233">
        <v>223</v>
      </c>
      <c r="C771" s="233">
        <v>230</v>
      </c>
      <c r="D771" s="232">
        <f t="shared" si="11"/>
        <v>1.03139013452915</v>
      </c>
      <c r="E771" s="233"/>
    </row>
    <row r="772" ht="20.1" customHeight="1" spans="1:5">
      <c r="A772" s="230" t="s">
        <v>649</v>
      </c>
      <c r="B772" s="233"/>
      <c r="C772" s="233"/>
      <c r="D772" s="232" t="e">
        <f t="shared" si="11"/>
        <v>#DIV/0!</v>
      </c>
      <c r="E772" s="233"/>
    </row>
    <row r="773" ht="20.1" customHeight="1" spans="1:5">
      <c r="A773" s="230" t="s">
        <v>650</v>
      </c>
      <c r="B773" s="235">
        <f>SUM(B774:B778)</f>
        <v>248</v>
      </c>
      <c r="C773" s="235">
        <f>SUM(C774:C778)</f>
        <v>260</v>
      </c>
      <c r="D773" s="232">
        <f t="shared" ref="D773:D836" si="12">C773/B773</f>
        <v>1.04838709677419</v>
      </c>
      <c r="E773" s="233"/>
    </row>
    <row r="774" ht="20.1" customHeight="1" spans="1:5">
      <c r="A774" s="230" t="s">
        <v>651</v>
      </c>
      <c r="B774" s="233">
        <v>248</v>
      </c>
      <c r="C774" s="233">
        <v>260</v>
      </c>
      <c r="D774" s="232">
        <f t="shared" si="12"/>
        <v>1.04838709677419</v>
      </c>
      <c r="E774" s="233"/>
    </row>
    <row r="775" ht="20.1" customHeight="1" spans="1:5">
      <c r="A775" s="230" t="s">
        <v>652</v>
      </c>
      <c r="B775" s="233"/>
      <c r="C775" s="233"/>
      <c r="D775" s="232" t="e">
        <f t="shared" si="12"/>
        <v>#DIV/0!</v>
      </c>
      <c r="E775" s="233"/>
    </row>
    <row r="776" ht="20.1" customHeight="1" spans="1:5">
      <c r="A776" s="230" t="s">
        <v>653</v>
      </c>
      <c r="B776" s="233"/>
      <c r="C776" s="233"/>
      <c r="D776" s="232" t="e">
        <f t="shared" si="12"/>
        <v>#DIV/0!</v>
      </c>
      <c r="E776" s="233"/>
    </row>
    <row r="777" ht="20.1" customHeight="1" spans="1:5">
      <c r="A777" s="230" t="s">
        <v>654</v>
      </c>
      <c r="B777" s="233"/>
      <c r="C777" s="233"/>
      <c r="D777" s="232" t="e">
        <f t="shared" si="12"/>
        <v>#DIV/0!</v>
      </c>
      <c r="E777" s="233"/>
    </row>
    <row r="778" ht="20.1" customHeight="1" spans="1:5">
      <c r="A778" s="230" t="s">
        <v>655</v>
      </c>
      <c r="B778" s="233"/>
      <c r="C778" s="233"/>
      <c r="D778" s="232" t="e">
        <f t="shared" si="12"/>
        <v>#DIV/0!</v>
      </c>
      <c r="E778" s="233"/>
    </row>
    <row r="779" ht="20.1" customHeight="1" spans="1:5">
      <c r="A779" s="230" t="s">
        <v>656</v>
      </c>
      <c r="B779" s="235">
        <f>SUM(B780:B781)</f>
        <v>0</v>
      </c>
      <c r="C779" s="235">
        <f>SUM(C780:C781)</f>
        <v>0</v>
      </c>
      <c r="D779" s="232" t="e">
        <f t="shared" si="12"/>
        <v>#DIV/0!</v>
      </c>
      <c r="E779" s="233"/>
    </row>
    <row r="780" ht="20.1" customHeight="1" spans="1:5">
      <c r="A780" s="230" t="s">
        <v>657</v>
      </c>
      <c r="B780" s="233"/>
      <c r="C780" s="233"/>
      <c r="D780" s="232" t="e">
        <f t="shared" si="12"/>
        <v>#DIV/0!</v>
      </c>
      <c r="E780" s="233"/>
    </row>
    <row r="781" ht="20.1" customHeight="1" spans="1:5">
      <c r="A781" s="230" t="s">
        <v>658</v>
      </c>
      <c r="B781" s="233"/>
      <c r="C781" s="233"/>
      <c r="D781" s="232" t="e">
        <f t="shared" si="12"/>
        <v>#DIV/0!</v>
      </c>
      <c r="E781" s="233"/>
    </row>
    <row r="782" ht="20.1" customHeight="1" spans="1:5">
      <c r="A782" s="230" t="s">
        <v>659</v>
      </c>
      <c r="B782" s="243">
        <f>SUM(B783:B784)</f>
        <v>0</v>
      </c>
      <c r="C782" s="243">
        <f>SUM(C783:C784)</f>
        <v>0</v>
      </c>
      <c r="D782" s="232" t="e">
        <f t="shared" si="12"/>
        <v>#DIV/0!</v>
      </c>
      <c r="E782" s="233"/>
    </row>
    <row r="783" ht="20.1" customHeight="1" spans="1:5">
      <c r="A783" s="230" t="s">
        <v>660</v>
      </c>
      <c r="B783" s="233"/>
      <c r="C783" s="233"/>
      <c r="D783" s="232" t="e">
        <f t="shared" si="12"/>
        <v>#DIV/0!</v>
      </c>
      <c r="E783" s="233"/>
    </row>
    <row r="784" ht="20.1" customHeight="1" spans="1:5">
      <c r="A784" s="230" t="s">
        <v>661</v>
      </c>
      <c r="B784" s="233"/>
      <c r="C784" s="233"/>
      <c r="D784" s="232" t="e">
        <f t="shared" si="12"/>
        <v>#DIV/0!</v>
      </c>
      <c r="E784" s="233"/>
    </row>
    <row r="785" ht="20.1" customHeight="1" spans="1:5">
      <c r="A785" s="230" t="s">
        <v>662</v>
      </c>
      <c r="B785" s="239"/>
      <c r="C785" s="239"/>
      <c r="D785" s="232" t="e">
        <f t="shared" si="12"/>
        <v>#DIV/0!</v>
      </c>
      <c r="E785" s="233"/>
    </row>
    <row r="786" ht="20.1" customHeight="1" spans="1:5">
      <c r="A786" s="230" t="s">
        <v>663</v>
      </c>
      <c r="B786" s="239"/>
      <c r="C786" s="239"/>
      <c r="D786" s="232" t="e">
        <f t="shared" si="12"/>
        <v>#DIV/0!</v>
      </c>
      <c r="E786" s="233"/>
    </row>
    <row r="787" ht="20.1" customHeight="1" spans="1:5">
      <c r="A787" s="230" t="s">
        <v>664</v>
      </c>
      <c r="B787" s="235">
        <f>SUM(B788:B792)</f>
        <v>35</v>
      </c>
      <c r="C787" s="235">
        <f>SUM(C788:C792)</f>
        <v>35</v>
      </c>
      <c r="D787" s="232">
        <f t="shared" si="12"/>
        <v>1</v>
      </c>
      <c r="E787" s="233"/>
    </row>
    <row r="788" ht="20.1" customHeight="1" spans="1:5">
      <c r="A788" s="230" t="s">
        <v>665</v>
      </c>
      <c r="B788" s="233"/>
      <c r="C788" s="233"/>
      <c r="D788" s="232" t="e">
        <f t="shared" si="12"/>
        <v>#DIV/0!</v>
      </c>
      <c r="E788" s="233"/>
    </row>
    <row r="789" ht="20.1" customHeight="1" spans="1:5">
      <c r="A789" s="230" t="s">
        <v>666</v>
      </c>
      <c r="B789" s="233">
        <v>35</v>
      </c>
      <c r="C789" s="233">
        <v>35</v>
      </c>
      <c r="D789" s="232">
        <f t="shared" si="12"/>
        <v>1</v>
      </c>
      <c r="E789" s="233"/>
    </row>
    <row r="790" ht="20.1" customHeight="1" spans="1:5">
      <c r="A790" s="230" t="s">
        <v>667</v>
      </c>
      <c r="B790" s="233"/>
      <c r="C790" s="233"/>
      <c r="D790" s="232" t="e">
        <f t="shared" si="12"/>
        <v>#DIV/0!</v>
      </c>
      <c r="E790" s="233"/>
    </row>
    <row r="791" ht="20.1" customHeight="1" spans="1:5">
      <c r="A791" s="230" t="s">
        <v>668</v>
      </c>
      <c r="B791" s="233"/>
      <c r="C791" s="233"/>
      <c r="D791" s="232" t="e">
        <f t="shared" si="12"/>
        <v>#DIV/0!</v>
      </c>
      <c r="E791" s="233"/>
    </row>
    <row r="792" ht="20.1" customHeight="1" spans="1:5">
      <c r="A792" s="230" t="s">
        <v>669</v>
      </c>
      <c r="B792" s="233"/>
      <c r="C792" s="233"/>
      <c r="D792" s="232" t="e">
        <f t="shared" si="12"/>
        <v>#DIV/0!</v>
      </c>
      <c r="E792" s="233"/>
    </row>
    <row r="793" ht="20.1" customHeight="1" spans="1:5">
      <c r="A793" s="230" t="s">
        <v>670</v>
      </c>
      <c r="B793" s="239">
        <v>88</v>
      </c>
      <c r="C793" s="239">
        <v>90</v>
      </c>
      <c r="D793" s="232">
        <f t="shared" si="12"/>
        <v>1.02272727272727</v>
      </c>
      <c r="E793" s="233"/>
    </row>
    <row r="794" ht="20.1" customHeight="1" spans="1:5">
      <c r="A794" s="230" t="s">
        <v>671</v>
      </c>
      <c r="B794" s="239"/>
      <c r="C794" s="239"/>
      <c r="D794" s="232" t="e">
        <f t="shared" si="12"/>
        <v>#DIV/0!</v>
      </c>
      <c r="E794" s="233"/>
    </row>
    <row r="795" ht="20.1" customHeight="1" spans="1:5">
      <c r="A795" s="230" t="s">
        <v>672</v>
      </c>
      <c r="B795" s="235">
        <f>SUM(B796:B809)</f>
        <v>125</v>
      </c>
      <c r="C795" s="235">
        <f>SUM(C796:C809)</f>
        <v>140</v>
      </c>
      <c r="D795" s="232">
        <f t="shared" si="12"/>
        <v>1.12</v>
      </c>
      <c r="E795" s="233"/>
    </row>
    <row r="796" ht="20.1" customHeight="1" spans="1:5">
      <c r="A796" s="230" t="s">
        <v>75</v>
      </c>
      <c r="B796" s="233">
        <v>125</v>
      </c>
      <c r="C796" s="233">
        <v>140</v>
      </c>
      <c r="D796" s="232">
        <f t="shared" si="12"/>
        <v>1.12</v>
      </c>
      <c r="E796" s="233"/>
    </row>
    <row r="797" ht="20.1" customHeight="1" spans="1:5">
      <c r="A797" s="230" t="s">
        <v>76</v>
      </c>
      <c r="B797" s="233"/>
      <c r="C797" s="233"/>
      <c r="D797" s="232" t="e">
        <f t="shared" si="12"/>
        <v>#DIV/0!</v>
      </c>
      <c r="E797" s="233"/>
    </row>
    <row r="798" ht="20.1" customHeight="1" spans="1:5">
      <c r="A798" s="230" t="s">
        <v>77</v>
      </c>
      <c r="B798" s="233"/>
      <c r="C798" s="233"/>
      <c r="D798" s="232" t="e">
        <f t="shared" si="12"/>
        <v>#DIV/0!</v>
      </c>
      <c r="E798" s="233"/>
    </row>
    <row r="799" ht="20.1" customHeight="1" spans="1:5">
      <c r="A799" s="230" t="s">
        <v>673</v>
      </c>
      <c r="B799" s="233"/>
      <c r="C799" s="233"/>
      <c r="D799" s="232" t="e">
        <f t="shared" si="12"/>
        <v>#DIV/0!</v>
      </c>
      <c r="E799" s="233"/>
    </row>
    <row r="800" ht="20.1" customHeight="1" spans="1:5">
      <c r="A800" s="230" t="s">
        <v>674</v>
      </c>
      <c r="B800" s="233"/>
      <c r="C800" s="233"/>
      <c r="D800" s="232" t="e">
        <f t="shared" si="12"/>
        <v>#DIV/0!</v>
      </c>
      <c r="E800" s="233"/>
    </row>
    <row r="801" ht="20.1" customHeight="1" spans="1:5">
      <c r="A801" s="230" t="s">
        <v>675</v>
      </c>
      <c r="B801" s="233"/>
      <c r="C801" s="233"/>
      <c r="D801" s="232" t="e">
        <f t="shared" si="12"/>
        <v>#DIV/0!</v>
      </c>
      <c r="E801" s="233"/>
    </row>
    <row r="802" ht="20.1" customHeight="1" spans="1:5">
      <c r="A802" s="230" t="s">
        <v>676</v>
      </c>
      <c r="B802" s="233"/>
      <c r="C802" s="233"/>
      <c r="D802" s="232" t="e">
        <f t="shared" si="12"/>
        <v>#DIV/0!</v>
      </c>
      <c r="E802" s="233"/>
    </row>
    <row r="803" ht="20.1" customHeight="1" spans="1:5">
      <c r="A803" s="230" t="s">
        <v>677</v>
      </c>
      <c r="B803" s="233"/>
      <c r="C803" s="233"/>
      <c r="D803" s="232" t="e">
        <f t="shared" si="12"/>
        <v>#DIV/0!</v>
      </c>
      <c r="E803" s="233"/>
    </row>
    <row r="804" ht="20.1" customHeight="1" spans="1:5">
      <c r="A804" s="230" t="s">
        <v>678</v>
      </c>
      <c r="B804" s="233"/>
      <c r="C804" s="233"/>
      <c r="D804" s="232" t="e">
        <f t="shared" si="12"/>
        <v>#DIV/0!</v>
      </c>
      <c r="E804" s="233"/>
    </row>
    <row r="805" ht="20.1" customHeight="1" spans="1:5">
      <c r="A805" s="230" t="s">
        <v>679</v>
      </c>
      <c r="B805" s="233"/>
      <c r="C805" s="233"/>
      <c r="D805" s="232" t="e">
        <f t="shared" si="12"/>
        <v>#DIV/0!</v>
      </c>
      <c r="E805" s="233"/>
    </row>
    <row r="806" ht="20.1" customHeight="1" spans="1:5">
      <c r="A806" s="230" t="s">
        <v>118</v>
      </c>
      <c r="B806" s="233"/>
      <c r="C806" s="233"/>
      <c r="D806" s="232" t="e">
        <f t="shared" si="12"/>
        <v>#DIV/0!</v>
      </c>
      <c r="E806" s="233"/>
    </row>
    <row r="807" ht="20.1" customHeight="1" spans="1:5">
      <c r="A807" s="230" t="s">
        <v>680</v>
      </c>
      <c r="B807" s="233"/>
      <c r="C807" s="233"/>
      <c r="D807" s="232" t="e">
        <f t="shared" si="12"/>
        <v>#DIV/0!</v>
      </c>
      <c r="E807" s="233"/>
    </row>
    <row r="808" ht="20.1" customHeight="1" spans="1:5">
      <c r="A808" s="230" t="s">
        <v>84</v>
      </c>
      <c r="B808" s="233"/>
      <c r="C808" s="233"/>
      <c r="D808" s="232" t="e">
        <f t="shared" si="12"/>
        <v>#DIV/0!</v>
      </c>
      <c r="E808" s="233"/>
    </row>
    <row r="809" ht="20.1" customHeight="1" spans="1:5">
      <c r="A809" s="230" t="s">
        <v>681</v>
      </c>
      <c r="B809" s="233"/>
      <c r="C809" s="233"/>
      <c r="D809" s="232" t="e">
        <f t="shared" si="12"/>
        <v>#DIV/0!</v>
      </c>
      <c r="E809" s="233"/>
    </row>
    <row r="810" ht="20.1" customHeight="1" spans="1:5">
      <c r="A810" s="230" t="s">
        <v>682</v>
      </c>
      <c r="B810" s="239">
        <v>1929</v>
      </c>
      <c r="C810" s="239"/>
      <c r="D810" s="232">
        <f t="shared" si="12"/>
        <v>0</v>
      </c>
      <c r="E810" s="233"/>
    </row>
    <row r="811" ht="20.1" customHeight="1" spans="1:5">
      <c r="A811" s="230" t="s">
        <v>683</v>
      </c>
      <c r="B811" s="240">
        <f>B812+B824+B825+B828+B829+B830</f>
        <v>8662</v>
      </c>
      <c r="C811" s="240">
        <f>C812+C824+C825+C828+C829+C830</f>
        <v>7001</v>
      </c>
      <c r="D811" s="232">
        <f t="shared" si="12"/>
        <v>0.808242900023089</v>
      </c>
      <c r="E811" s="233"/>
    </row>
    <row r="812" ht="20.1" customHeight="1" spans="1:5">
      <c r="A812" s="230" t="s">
        <v>684</v>
      </c>
      <c r="B812" s="235">
        <f>SUM(B813:B823)</f>
        <v>1555</v>
      </c>
      <c r="C812" s="235">
        <f>SUM(C813:C823)</f>
        <v>1670</v>
      </c>
      <c r="D812" s="232">
        <f t="shared" si="12"/>
        <v>1.07395498392283</v>
      </c>
      <c r="E812" s="233"/>
    </row>
    <row r="813" ht="20.1" customHeight="1" spans="1:5">
      <c r="A813" s="230" t="s">
        <v>75</v>
      </c>
      <c r="B813" s="233">
        <v>705</v>
      </c>
      <c r="C813" s="233">
        <v>750</v>
      </c>
      <c r="D813" s="232">
        <f t="shared" si="12"/>
        <v>1.06382978723404</v>
      </c>
      <c r="E813" s="233"/>
    </row>
    <row r="814" ht="20.1" customHeight="1" spans="1:5">
      <c r="A814" s="230" t="s">
        <v>76</v>
      </c>
      <c r="B814" s="233"/>
      <c r="C814" s="233"/>
      <c r="D814" s="232" t="e">
        <f t="shared" si="12"/>
        <v>#DIV/0!</v>
      </c>
      <c r="E814" s="233"/>
    </row>
    <row r="815" ht="20.1" customHeight="1" spans="1:5">
      <c r="A815" s="230" t="s">
        <v>77</v>
      </c>
      <c r="B815" s="233"/>
      <c r="C815" s="233"/>
      <c r="D815" s="232" t="e">
        <f t="shared" si="12"/>
        <v>#DIV/0!</v>
      </c>
      <c r="E815" s="233"/>
    </row>
    <row r="816" ht="20.1" customHeight="1" spans="1:5">
      <c r="A816" s="230" t="s">
        <v>685</v>
      </c>
      <c r="B816" s="233">
        <v>750</v>
      </c>
      <c r="C816" s="233">
        <v>800</v>
      </c>
      <c r="D816" s="232">
        <f t="shared" si="12"/>
        <v>1.06666666666667</v>
      </c>
      <c r="E816" s="233"/>
    </row>
    <row r="817" ht="20.1" customHeight="1" spans="1:5">
      <c r="A817" s="230" t="s">
        <v>686</v>
      </c>
      <c r="B817" s="233"/>
      <c r="C817" s="233"/>
      <c r="D817" s="232" t="e">
        <f t="shared" si="12"/>
        <v>#DIV/0!</v>
      </c>
      <c r="E817" s="233"/>
    </row>
    <row r="818" ht="20.1" customHeight="1" spans="1:5">
      <c r="A818" s="230" t="s">
        <v>687</v>
      </c>
      <c r="B818" s="233">
        <v>100</v>
      </c>
      <c r="C818" s="233">
        <v>120</v>
      </c>
      <c r="D818" s="232">
        <f t="shared" si="12"/>
        <v>1.2</v>
      </c>
      <c r="E818" s="233"/>
    </row>
    <row r="819" ht="20.1" customHeight="1" spans="1:5">
      <c r="A819" s="230" t="s">
        <v>688</v>
      </c>
      <c r="B819" s="233"/>
      <c r="C819" s="233"/>
      <c r="D819" s="232" t="e">
        <f t="shared" si="12"/>
        <v>#DIV/0!</v>
      </c>
      <c r="E819" s="233"/>
    </row>
    <row r="820" ht="20.1" customHeight="1" spans="1:5">
      <c r="A820" s="230" t="s">
        <v>689</v>
      </c>
      <c r="B820" s="233"/>
      <c r="C820" s="233"/>
      <c r="D820" s="232" t="e">
        <f t="shared" si="12"/>
        <v>#DIV/0!</v>
      </c>
      <c r="E820" s="233"/>
    </row>
    <row r="821" ht="20.1" customHeight="1" spans="1:5">
      <c r="A821" s="230" t="s">
        <v>690</v>
      </c>
      <c r="B821" s="233"/>
      <c r="C821" s="233"/>
      <c r="D821" s="232" t="e">
        <f t="shared" si="12"/>
        <v>#DIV/0!</v>
      </c>
      <c r="E821" s="233"/>
    </row>
    <row r="822" ht="20.1" customHeight="1" spans="1:5">
      <c r="A822" s="230" t="s">
        <v>691</v>
      </c>
      <c r="B822" s="233"/>
      <c r="C822" s="233"/>
      <c r="D822" s="232" t="e">
        <f t="shared" si="12"/>
        <v>#DIV/0!</v>
      </c>
      <c r="E822" s="233"/>
    </row>
    <row r="823" ht="20.1" customHeight="1" spans="1:5">
      <c r="A823" s="230" t="s">
        <v>692</v>
      </c>
      <c r="B823" s="233"/>
      <c r="C823" s="233"/>
      <c r="D823" s="232" t="e">
        <f t="shared" si="12"/>
        <v>#DIV/0!</v>
      </c>
      <c r="E823" s="233"/>
    </row>
    <row r="824" ht="20.1" customHeight="1" spans="1:5">
      <c r="A824" s="230" t="s">
        <v>693</v>
      </c>
      <c r="B824" s="239"/>
      <c r="C824" s="239"/>
      <c r="D824" s="232" t="e">
        <f t="shared" si="12"/>
        <v>#DIV/0!</v>
      </c>
      <c r="E824" s="233"/>
    </row>
    <row r="825" ht="18.75" customHeight="1" spans="1:5">
      <c r="A825" s="230" t="s">
        <v>694</v>
      </c>
      <c r="B825" s="235">
        <f>SUM(B826:B827)</f>
        <v>266</v>
      </c>
      <c r="C825" s="235">
        <f>SUM(C826:C827)</f>
        <v>0</v>
      </c>
      <c r="D825" s="232">
        <f t="shared" si="12"/>
        <v>0</v>
      </c>
      <c r="E825" s="233"/>
    </row>
    <row r="826" ht="20.1" customHeight="1" spans="1:5">
      <c r="A826" s="230" t="s">
        <v>695</v>
      </c>
      <c r="B826" s="233">
        <v>266</v>
      </c>
      <c r="C826" s="233"/>
      <c r="D826" s="232">
        <f t="shared" si="12"/>
        <v>0</v>
      </c>
      <c r="E826" s="233"/>
    </row>
    <row r="827" ht="20.1" customHeight="1" spans="1:5">
      <c r="A827" s="230" t="s">
        <v>696</v>
      </c>
      <c r="B827" s="233"/>
      <c r="C827" s="233"/>
      <c r="D827" s="232" t="e">
        <f t="shared" si="12"/>
        <v>#DIV/0!</v>
      </c>
      <c r="E827" s="233"/>
    </row>
    <row r="828" ht="20.1" customHeight="1" spans="1:5">
      <c r="A828" s="230" t="s">
        <v>697</v>
      </c>
      <c r="B828" s="239">
        <v>2831</v>
      </c>
      <c r="C828" s="239">
        <v>3000</v>
      </c>
      <c r="D828" s="232">
        <f t="shared" si="12"/>
        <v>1.05969622041681</v>
      </c>
      <c r="E828" s="233"/>
    </row>
    <row r="829" ht="20.1" customHeight="1" spans="1:5">
      <c r="A829" s="230" t="s">
        <v>698</v>
      </c>
      <c r="B829" s="239">
        <v>207</v>
      </c>
      <c r="C829" s="239">
        <v>230</v>
      </c>
      <c r="D829" s="232">
        <f t="shared" si="12"/>
        <v>1.11111111111111</v>
      </c>
      <c r="E829" s="233"/>
    </row>
    <row r="830" ht="20.1" customHeight="1" spans="1:5">
      <c r="A830" s="230" t="s">
        <v>699</v>
      </c>
      <c r="B830" s="239">
        <v>3803</v>
      </c>
      <c r="C830" s="239">
        <v>2101</v>
      </c>
      <c r="D830" s="232">
        <f t="shared" si="12"/>
        <v>0.552458585327373</v>
      </c>
      <c r="E830" s="233"/>
    </row>
    <row r="831" ht="20.1" customHeight="1" spans="1:5">
      <c r="A831" s="230" t="s">
        <v>700</v>
      </c>
      <c r="B831" s="231">
        <f>B832+B857+B885+B912+B923+B934+B940+B947+B954+B958</f>
        <v>53235</v>
      </c>
      <c r="C831" s="231">
        <f>C832+C857+C885+C912+C923+C934+C940+C947+C954+C958</f>
        <v>57907</v>
      </c>
      <c r="D831" s="232">
        <f t="shared" si="12"/>
        <v>1.08776181083873</v>
      </c>
      <c r="E831" s="233"/>
    </row>
    <row r="832" ht="20.1" customHeight="1" spans="1:5">
      <c r="A832" s="230" t="s">
        <v>701</v>
      </c>
      <c r="B832" s="235">
        <f>SUM(B833:B856)</f>
        <v>16140</v>
      </c>
      <c r="C832" s="235">
        <f>SUM(C833:C856)</f>
        <v>16842</v>
      </c>
      <c r="D832" s="232">
        <f t="shared" si="12"/>
        <v>1.04349442379182</v>
      </c>
      <c r="E832" s="233"/>
    </row>
    <row r="833" ht="20.1" customHeight="1" spans="1:5">
      <c r="A833" s="230" t="s">
        <v>75</v>
      </c>
      <c r="B833" s="233">
        <v>3176</v>
      </c>
      <c r="C833" s="233">
        <v>3410</v>
      </c>
      <c r="D833" s="232">
        <f t="shared" si="12"/>
        <v>1.07367758186398</v>
      </c>
      <c r="E833" s="233"/>
    </row>
    <row r="834" ht="20.1" customHeight="1" spans="1:5">
      <c r="A834" s="230" t="s">
        <v>76</v>
      </c>
      <c r="B834" s="233">
        <v>275</v>
      </c>
      <c r="C834" s="233">
        <v>290</v>
      </c>
      <c r="D834" s="232">
        <f t="shared" si="12"/>
        <v>1.05454545454545</v>
      </c>
      <c r="E834" s="233"/>
    </row>
    <row r="835" ht="20.1" customHeight="1" spans="1:5">
      <c r="A835" s="230" t="s">
        <v>77</v>
      </c>
      <c r="B835" s="233"/>
      <c r="C835" s="233"/>
      <c r="D835" s="232" t="e">
        <f t="shared" si="12"/>
        <v>#DIV/0!</v>
      </c>
      <c r="E835" s="233"/>
    </row>
    <row r="836" ht="20.1" customHeight="1" spans="1:5">
      <c r="A836" s="230" t="s">
        <v>84</v>
      </c>
      <c r="B836" s="233"/>
      <c r="C836" s="233"/>
      <c r="D836" s="232" t="e">
        <f t="shared" si="12"/>
        <v>#DIV/0!</v>
      </c>
      <c r="E836" s="233"/>
    </row>
    <row r="837" ht="20.1" customHeight="1" spans="1:5">
      <c r="A837" s="230" t="s">
        <v>702</v>
      </c>
      <c r="B837" s="233"/>
      <c r="C837" s="233"/>
      <c r="D837" s="232" t="e">
        <f t="shared" ref="D837:D900" si="13">C837/B837</f>
        <v>#DIV/0!</v>
      </c>
      <c r="E837" s="233"/>
    </row>
    <row r="838" ht="20.1" customHeight="1" spans="1:5">
      <c r="A838" s="230" t="s">
        <v>703</v>
      </c>
      <c r="B838" s="233">
        <v>6636</v>
      </c>
      <c r="C838" s="233">
        <v>6800</v>
      </c>
      <c r="D838" s="232">
        <f t="shared" si="13"/>
        <v>1.02471368294153</v>
      </c>
      <c r="E838" s="233"/>
    </row>
    <row r="839" ht="20.1" customHeight="1" spans="1:5">
      <c r="A839" s="230" t="s">
        <v>704</v>
      </c>
      <c r="B839" s="233">
        <v>609</v>
      </c>
      <c r="C839" s="233">
        <v>660</v>
      </c>
      <c r="D839" s="232">
        <f t="shared" si="13"/>
        <v>1.08374384236453</v>
      </c>
      <c r="E839" s="233"/>
    </row>
    <row r="840" ht="20.1" customHeight="1" spans="1:5">
      <c r="A840" s="230" t="s">
        <v>705</v>
      </c>
      <c r="B840" s="233">
        <v>165</v>
      </c>
      <c r="C840" s="233">
        <v>180</v>
      </c>
      <c r="D840" s="232">
        <f t="shared" si="13"/>
        <v>1.09090909090909</v>
      </c>
      <c r="E840" s="233"/>
    </row>
    <row r="841" ht="20.1" customHeight="1" spans="1:5">
      <c r="A841" s="230" t="s">
        <v>706</v>
      </c>
      <c r="B841" s="233">
        <v>28</v>
      </c>
      <c r="C841" s="233">
        <v>30</v>
      </c>
      <c r="D841" s="232">
        <f t="shared" si="13"/>
        <v>1.07142857142857</v>
      </c>
      <c r="E841" s="233"/>
    </row>
    <row r="842" ht="20.1" customHeight="1" spans="1:5">
      <c r="A842" s="230" t="s">
        <v>707</v>
      </c>
      <c r="B842" s="233"/>
      <c r="C842" s="233"/>
      <c r="D842" s="232" t="e">
        <f t="shared" si="13"/>
        <v>#DIV/0!</v>
      </c>
      <c r="E842" s="233"/>
    </row>
    <row r="843" ht="20.1" customHeight="1" spans="1:5">
      <c r="A843" s="230" t="s">
        <v>708</v>
      </c>
      <c r="B843" s="233"/>
      <c r="C843" s="233"/>
      <c r="D843" s="232" t="e">
        <f t="shared" si="13"/>
        <v>#DIV/0!</v>
      </c>
      <c r="E843" s="233"/>
    </row>
    <row r="844" ht="20.1" customHeight="1" spans="1:5">
      <c r="A844" s="230" t="s">
        <v>709</v>
      </c>
      <c r="B844" s="233">
        <v>15</v>
      </c>
      <c r="C844" s="233">
        <v>15</v>
      </c>
      <c r="D844" s="232">
        <f t="shared" si="13"/>
        <v>1</v>
      </c>
      <c r="E844" s="233"/>
    </row>
    <row r="845" ht="20.1" customHeight="1" spans="1:5">
      <c r="A845" s="230" t="s">
        <v>710</v>
      </c>
      <c r="B845" s="233">
        <v>15</v>
      </c>
      <c r="C845" s="233">
        <v>15</v>
      </c>
      <c r="D845" s="232">
        <f t="shared" si="13"/>
        <v>1</v>
      </c>
      <c r="E845" s="233"/>
    </row>
    <row r="846" ht="20.1" customHeight="1" spans="1:5">
      <c r="A846" s="230" t="s">
        <v>711</v>
      </c>
      <c r="B846" s="233"/>
      <c r="C846" s="233"/>
      <c r="D846" s="232" t="e">
        <f t="shared" si="13"/>
        <v>#DIV/0!</v>
      </c>
      <c r="E846" s="233"/>
    </row>
    <row r="847" ht="20.1" customHeight="1" spans="1:5">
      <c r="A847" s="230" t="s">
        <v>712</v>
      </c>
      <c r="B847" s="233"/>
      <c r="C847" s="233"/>
      <c r="D847" s="232" t="e">
        <f t="shared" si="13"/>
        <v>#DIV/0!</v>
      </c>
      <c r="E847" s="233"/>
    </row>
    <row r="848" ht="20.1" customHeight="1" spans="1:5">
      <c r="A848" s="230" t="s">
        <v>713</v>
      </c>
      <c r="B848" s="233">
        <v>500</v>
      </c>
      <c r="C848" s="233">
        <v>500</v>
      </c>
      <c r="D848" s="232">
        <f t="shared" si="13"/>
        <v>1</v>
      </c>
      <c r="E848" s="233"/>
    </row>
    <row r="849" ht="20.1" customHeight="1" spans="1:5">
      <c r="A849" s="230" t="s">
        <v>714</v>
      </c>
      <c r="B849" s="233">
        <v>80</v>
      </c>
      <c r="C849" s="233">
        <v>90</v>
      </c>
      <c r="D849" s="232">
        <f t="shared" si="13"/>
        <v>1.125</v>
      </c>
      <c r="E849" s="233"/>
    </row>
    <row r="850" ht="20.1" customHeight="1" spans="1:5">
      <c r="A850" s="230" t="s">
        <v>715</v>
      </c>
      <c r="B850" s="233">
        <v>207</v>
      </c>
      <c r="C850" s="233">
        <v>210</v>
      </c>
      <c r="D850" s="232">
        <f t="shared" si="13"/>
        <v>1.01449275362319</v>
      </c>
      <c r="E850" s="233"/>
    </row>
    <row r="851" ht="20.1" customHeight="1" spans="1:5">
      <c r="A851" s="230" t="s">
        <v>716</v>
      </c>
      <c r="B851" s="233">
        <v>65</v>
      </c>
      <c r="C851" s="233">
        <v>80</v>
      </c>
      <c r="D851" s="232">
        <f t="shared" si="13"/>
        <v>1.23076923076923</v>
      </c>
      <c r="E851" s="233"/>
    </row>
    <row r="852" ht="20.1" customHeight="1" spans="1:5">
      <c r="A852" s="230" t="s">
        <v>717</v>
      </c>
      <c r="B852" s="233">
        <v>15</v>
      </c>
      <c r="C852" s="233">
        <v>15</v>
      </c>
      <c r="D852" s="232">
        <f t="shared" si="13"/>
        <v>1</v>
      </c>
      <c r="E852" s="233"/>
    </row>
    <row r="853" ht="20.1" customHeight="1" spans="1:5">
      <c r="A853" s="230" t="s">
        <v>718</v>
      </c>
      <c r="B853" s="233"/>
      <c r="C853" s="233"/>
      <c r="D853" s="232" t="e">
        <f t="shared" si="13"/>
        <v>#DIV/0!</v>
      </c>
      <c r="E853" s="233"/>
    </row>
    <row r="854" ht="20.1" customHeight="1" spans="1:5">
      <c r="A854" s="230" t="s">
        <v>719</v>
      </c>
      <c r="B854" s="233">
        <v>34</v>
      </c>
      <c r="C854" s="233">
        <v>35</v>
      </c>
      <c r="D854" s="232">
        <f t="shared" si="13"/>
        <v>1.02941176470588</v>
      </c>
      <c r="E854" s="233"/>
    </row>
    <row r="855" ht="20.1" customHeight="1" spans="1:5">
      <c r="A855" s="230" t="s">
        <v>720</v>
      </c>
      <c r="B855" s="233">
        <v>3</v>
      </c>
      <c r="C855" s="233">
        <v>32</v>
      </c>
      <c r="D855" s="232">
        <f t="shared" si="13"/>
        <v>10.6666666666667</v>
      </c>
      <c r="E855" s="233"/>
    </row>
    <row r="856" ht="20.1" customHeight="1" spans="1:5">
      <c r="A856" s="230" t="s">
        <v>721</v>
      </c>
      <c r="B856" s="233">
        <v>4317</v>
      </c>
      <c r="C856" s="233">
        <v>4480</v>
      </c>
      <c r="D856" s="232">
        <f t="shared" si="13"/>
        <v>1.03775770210795</v>
      </c>
      <c r="E856" s="233"/>
    </row>
    <row r="857" ht="20.1" customHeight="1" spans="1:5">
      <c r="A857" s="230" t="s">
        <v>722</v>
      </c>
      <c r="B857" s="235">
        <f>SUM(B858:B884)</f>
        <v>8487</v>
      </c>
      <c r="C857" s="235">
        <f>SUM(C858:C884)</f>
        <v>8855</v>
      </c>
      <c r="D857" s="232">
        <f t="shared" si="13"/>
        <v>1.04336043360434</v>
      </c>
      <c r="E857" s="233"/>
    </row>
    <row r="858" ht="20.1" customHeight="1" spans="1:5">
      <c r="A858" s="230" t="s">
        <v>75</v>
      </c>
      <c r="B858" s="233">
        <v>5319</v>
      </c>
      <c r="C858" s="233">
        <v>5510</v>
      </c>
      <c r="D858" s="232">
        <f t="shared" si="13"/>
        <v>1.03590900545215</v>
      </c>
      <c r="E858" s="233"/>
    </row>
    <row r="859" ht="20.1" customHeight="1" spans="1:5">
      <c r="A859" s="230" t="s">
        <v>76</v>
      </c>
      <c r="B859" s="233"/>
      <c r="C859" s="233"/>
      <c r="D859" s="232" t="e">
        <f t="shared" si="13"/>
        <v>#DIV/0!</v>
      </c>
      <c r="E859" s="233"/>
    </row>
    <row r="860" ht="20.1" customHeight="1" spans="1:5">
      <c r="A860" s="230" t="s">
        <v>77</v>
      </c>
      <c r="B860" s="233"/>
      <c r="C860" s="233"/>
      <c r="D860" s="232" t="e">
        <f t="shared" si="13"/>
        <v>#DIV/0!</v>
      </c>
      <c r="E860" s="233"/>
    </row>
    <row r="861" ht="20.1" customHeight="1" spans="1:5">
      <c r="A861" s="230" t="s">
        <v>723</v>
      </c>
      <c r="B861" s="233"/>
      <c r="C861" s="233"/>
      <c r="D861" s="232" t="e">
        <f t="shared" si="13"/>
        <v>#DIV/0!</v>
      </c>
      <c r="E861" s="233"/>
    </row>
    <row r="862" ht="20.1" customHeight="1" spans="1:5">
      <c r="A862" s="230" t="s">
        <v>724</v>
      </c>
      <c r="B862" s="233">
        <v>661</v>
      </c>
      <c r="C862" s="233">
        <v>660</v>
      </c>
      <c r="D862" s="232">
        <f t="shared" si="13"/>
        <v>0.998487140695915</v>
      </c>
      <c r="E862" s="233"/>
    </row>
    <row r="863" ht="20.1" customHeight="1" spans="1:5">
      <c r="A863" s="230" t="s">
        <v>725</v>
      </c>
      <c r="B863" s="233"/>
      <c r="C863" s="233"/>
      <c r="D863" s="232" t="e">
        <f t="shared" si="13"/>
        <v>#DIV/0!</v>
      </c>
      <c r="E863" s="233"/>
    </row>
    <row r="864" ht="20.1" customHeight="1" spans="1:5">
      <c r="A864" s="230" t="s">
        <v>726</v>
      </c>
      <c r="B864" s="233">
        <v>24</v>
      </c>
      <c r="C864" s="233">
        <v>30</v>
      </c>
      <c r="D864" s="232">
        <f t="shared" si="13"/>
        <v>1.25</v>
      </c>
      <c r="E864" s="233"/>
    </row>
    <row r="865" ht="20.1" customHeight="1" spans="1:5">
      <c r="A865" s="230" t="s">
        <v>727</v>
      </c>
      <c r="B865" s="233"/>
      <c r="C865" s="233"/>
      <c r="D865" s="232" t="e">
        <f t="shared" si="13"/>
        <v>#DIV/0!</v>
      </c>
      <c r="E865" s="233"/>
    </row>
    <row r="866" ht="20.1" customHeight="1" spans="1:5">
      <c r="A866" s="230" t="s">
        <v>728</v>
      </c>
      <c r="B866" s="233">
        <v>1278</v>
      </c>
      <c r="C866" s="233">
        <v>1300</v>
      </c>
      <c r="D866" s="232">
        <f t="shared" si="13"/>
        <v>1.01721439749609</v>
      </c>
      <c r="E866" s="233"/>
    </row>
    <row r="867" ht="20.1" customHeight="1" spans="1:5">
      <c r="A867" s="230" t="s">
        <v>729</v>
      </c>
      <c r="B867" s="233"/>
      <c r="C867" s="233"/>
      <c r="D867" s="232" t="e">
        <f t="shared" si="13"/>
        <v>#DIV/0!</v>
      </c>
      <c r="E867" s="233"/>
    </row>
    <row r="868" ht="20.1" customHeight="1" spans="1:5">
      <c r="A868" s="230" t="s">
        <v>730</v>
      </c>
      <c r="B868" s="233"/>
      <c r="C868" s="233"/>
      <c r="D868" s="232" t="e">
        <f t="shared" si="13"/>
        <v>#DIV/0!</v>
      </c>
      <c r="E868" s="233"/>
    </row>
    <row r="869" ht="20.1" customHeight="1" spans="1:5">
      <c r="A869" s="230" t="s">
        <v>731</v>
      </c>
      <c r="B869" s="233">
        <v>75</v>
      </c>
      <c r="C869" s="233">
        <v>80</v>
      </c>
      <c r="D869" s="232">
        <f t="shared" si="13"/>
        <v>1.06666666666667</v>
      </c>
      <c r="E869" s="233"/>
    </row>
    <row r="870" ht="20.1" customHeight="1" spans="1:5">
      <c r="A870" s="230" t="s">
        <v>732</v>
      </c>
      <c r="B870" s="233">
        <v>27</v>
      </c>
      <c r="C870" s="233">
        <v>30</v>
      </c>
      <c r="D870" s="232">
        <f t="shared" si="13"/>
        <v>1.11111111111111</v>
      </c>
      <c r="E870" s="233"/>
    </row>
    <row r="871" ht="20.1" customHeight="1" spans="1:5">
      <c r="A871" s="230" t="s">
        <v>733</v>
      </c>
      <c r="B871" s="233"/>
      <c r="C871" s="233"/>
      <c r="D871" s="232" t="e">
        <f t="shared" si="13"/>
        <v>#DIV/0!</v>
      </c>
      <c r="E871" s="233"/>
    </row>
    <row r="872" ht="20.1" customHeight="1" spans="1:5">
      <c r="A872" s="230" t="s">
        <v>734</v>
      </c>
      <c r="B872" s="233"/>
      <c r="C872" s="233"/>
      <c r="D872" s="232" t="e">
        <f t="shared" si="13"/>
        <v>#DIV/0!</v>
      </c>
      <c r="E872" s="233"/>
    </row>
    <row r="873" ht="20.1" customHeight="1" spans="1:5">
      <c r="A873" s="230" t="s">
        <v>735</v>
      </c>
      <c r="B873" s="233"/>
      <c r="C873" s="233"/>
      <c r="D873" s="232" t="e">
        <f t="shared" si="13"/>
        <v>#DIV/0!</v>
      </c>
      <c r="E873" s="233"/>
    </row>
    <row r="874" ht="20.1" customHeight="1" spans="1:5">
      <c r="A874" s="230" t="s">
        <v>736</v>
      </c>
      <c r="B874" s="233"/>
      <c r="C874" s="233"/>
      <c r="D874" s="232" t="e">
        <f t="shared" si="13"/>
        <v>#DIV/0!</v>
      </c>
      <c r="E874" s="233"/>
    </row>
    <row r="875" ht="20.1" customHeight="1" spans="1:5">
      <c r="A875" s="230" t="s">
        <v>737</v>
      </c>
      <c r="B875" s="233"/>
      <c r="C875" s="233"/>
      <c r="D875" s="232" t="e">
        <f t="shared" si="13"/>
        <v>#DIV/0!</v>
      </c>
      <c r="E875" s="233"/>
    </row>
    <row r="876" ht="20.1" customHeight="1" spans="1:5">
      <c r="A876" s="230" t="s">
        <v>738</v>
      </c>
      <c r="B876" s="233">
        <v>10</v>
      </c>
      <c r="C876" s="233">
        <v>10</v>
      </c>
      <c r="D876" s="232">
        <f t="shared" si="13"/>
        <v>1</v>
      </c>
      <c r="E876" s="233"/>
    </row>
    <row r="877" ht="20.1" customHeight="1" spans="1:5">
      <c r="A877" s="230" t="s">
        <v>739</v>
      </c>
      <c r="B877" s="233"/>
      <c r="C877" s="233"/>
      <c r="D877" s="232" t="e">
        <f t="shared" si="13"/>
        <v>#DIV/0!</v>
      </c>
      <c r="E877" s="233"/>
    </row>
    <row r="878" ht="20.25" customHeight="1" spans="1:5">
      <c r="A878" s="230" t="s">
        <v>740</v>
      </c>
      <c r="B878" s="233"/>
      <c r="C878" s="233"/>
      <c r="D878" s="232" t="e">
        <f t="shared" si="13"/>
        <v>#DIV/0!</v>
      </c>
      <c r="E878" s="233"/>
    </row>
    <row r="879" ht="20.1" customHeight="1" spans="1:5">
      <c r="A879" s="230" t="s">
        <v>741</v>
      </c>
      <c r="B879" s="233"/>
      <c r="C879" s="233"/>
      <c r="D879" s="232" t="e">
        <f t="shared" si="13"/>
        <v>#DIV/0!</v>
      </c>
      <c r="E879" s="233"/>
    </row>
    <row r="880" ht="20.1" customHeight="1" spans="1:5">
      <c r="A880" s="230" t="s">
        <v>742</v>
      </c>
      <c r="B880" s="233"/>
      <c r="C880" s="233"/>
      <c r="D880" s="232" t="e">
        <f t="shared" si="13"/>
        <v>#DIV/0!</v>
      </c>
      <c r="E880" s="233"/>
    </row>
    <row r="881" ht="20.1" customHeight="1" spans="1:5">
      <c r="A881" s="230" t="s">
        <v>743</v>
      </c>
      <c r="B881" s="233">
        <v>13</v>
      </c>
      <c r="C881" s="233">
        <v>20</v>
      </c>
      <c r="D881" s="232">
        <f t="shared" si="13"/>
        <v>1.53846153846154</v>
      </c>
      <c r="E881" s="233"/>
    </row>
    <row r="882" ht="20.1" customHeight="1" spans="1:5">
      <c r="A882" s="230" t="s">
        <v>744</v>
      </c>
      <c r="B882" s="233"/>
      <c r="C882" s="233"/>
      <c r="D882" s="232" t="e">
        <f t="shared" si="13"/>
        <v>#DIV/0!</v>
      </c>
      <c r="E882" s="233"/>
    </row>
    <row r="883" ht="20.1" customHeight="1" spans="1:5">
      <c r="A883" s="230" t="s">
        <v>745</v>
      </c>
      <c r="B883" s="233">
        <v>85</v>
      </c>
      <c r="C883" s="233">
        <v>90</v>
      </c>
      <c r="D883" s="232">
        <f t="shared" si="13"/>
        <v>1.05882352941176</v>
      </c>
      <c r="E883" s="233"/>
    </row>
    <row r="884" ht="20.1" customHeight="1" spans="1:5">
      <c r="A884" s="230" t="s">
        <v>746</v>
      </c>
      <c r="B884" s="233">
        <v>995</v>
      </c>
      <c r="C884" s="233">
        <v>1125</v>
      </c>
      <c r="D884" s="232">
        <f t="shared" si="13"/>
        <v>1.13065326633166</v>
      </c>
      <c r="E884" s="233"/>
    </row>
    <row r="885" ht="20.1" customHeight="1" spans="1:5">
      <c r="A885" s="244" t="s">
        <v>747</v>
      </c>
      <c r="B885" s="235">
        <f>SUM(B886:B911)</f>
        <v>6804</v>
      </c>
      <c r="C885" s="235">
        <f>SUM(C886:C911)</f>
        <v>7954</v>
      </c>
      <c r="D885" s="232">
        <f t="shared" si="13"/>
        <v>1.16901822457378</v>
      </c>
      <c r="E885" s="233"/>
    </row>
    <row r="886" ht="20.1" customHeight="1" spans="1:5">
      <c r="A886" s="230" t="s">
        <v>75</v>
      </c>
      <c r="B886" s="233">
        <v>3169</v>
      </c>
      <c r="C886" s="233">
        <v>3320</v>
      </c>
      <c r="D886" s="232">
        <f t="shared" si="13"/>
        <v>1.04764910066267</v>
      </c>
      <c r="E886" s="233"/>
    </row>
    <row r="887" ht="20.1" customHeight="1" spans="1:5">
      <c r="A887" s="230" t="s">
        <v>76</v>
      </c>
      <c r="B887" s="233"/>
      <c r="C887" s="233"/>
      <c r="D887" s="232" t="e">
        <f t="shared" si="13"/>
        <v>#DIV/0!</v>
      </c>
      <c r="E887" s="233"/>
    </row>
    <row r="888" ht="20.1" customHeight="1" spans="1:5">
      <c r="A888" s="230" t="s">
        <v>77</v>
      </c>
      <c r="B888" s="233"/>
      <c r="C888" s="233"/>
      <c r="D888" s="232" t="e">
        <f t="shared" si="13"/>
        <v>#DIV/0!</v>
      </c>
      <c r="E888" s="233"/>
    </row>
    <row r="889" ht="20.1" customHeight="1" spans="1:5">
      <c r="A889" s="230" t="s">
        <v>748</v>
      </c>
      <c r="B889" s="233"/>
      <c r="C889" s="233"/>
      <c r="D889" s="232" t="e">
        <f t="shared" si="13"/>
        <v>#DIV/0!</v>
      </c>
      <c r="E889" s="233"/>
    </row>
    <row r="890" ht="20.1" customHeight="1" spans="1:5">
      <c r="A890" s="230" t="s">
        <v>749</v>
      </c>
      <c r="B890" s="233">
        <v>1361</v>
      </c>
      <c r="C890" s="233">
        <v>1400</v>
      </c>
      <c r="D890" s="232">
        <f t="shared" si="13"/>
        <v>1.02865540044085</v>
      </c>
      <c r="E890" s="233"/>
    </row>
    <row r="891" ht="20.1" customHeight="1" spans="1:5">
      <c r="A891" s="230" t="s">
        <v>750</v>
      </c>
      <c r="B891" s="233">
        <v>123</v>
      </c>
      <c r="C891" s="233">
        <v>130</v>
      </c>
      <c r="D891" s="232">
        <f t="shared" si="13"/>
        <v>1.05691056910569</v>
      </c>
      <c r="E891" s="233"/>
    </row>
    <row r="892" ht="20.1" customHeight="1" spans="1:5">
      <c r="A892" s="230" t="s">
        <v>751</v>
      </c>
      <c r="B892" s="233">
        <v>0</v>
      </c>
      <c r="C892" s="233"/>
      <c r="D892" s="232" t="e">
        <f t="shared" si="13"/>
        <v>#DIV/0!</v>
      </c>
      <c r="E892" s="233"/>
    </row>
    <row r="893" ht="20.1" customHeight="1" spans="1:5">
      <c r="A893" s="230" t="s">
        <v>752</v>
      </c>
      <c r="B893" s="233">
        <v>0</v>
      </c>
      <c r="C893" s="233"/>
      <c r="D893" s="232" t="e">
        <f t="shared" si="13"/>
        <v>#DIV/0!</v>
      </c>
      <c r="E893" s="233"/>
    </row>
    <row r="894" ht="20.1" customHeight="1" spans="1:5">
      <c r="A894" s="230" t="s">
        <v>753</v>
      </c>
      <c r="B894" s="233">
        <v>20</v>
      </c>
      <c r="C894" s="233">
        <v>20</v>
      </c>
      <c r="D894" s="232">
        <f t="shared" si="13"/>
        <v>1</v>
      </c>
      <c r="E894" s="233"/>
    </row>
    <row r="895" ht="20.1" customHeight="1" spans="1:5">
      <c r="A895" s="230" t="s">
        <v>754</v>
      </c>
      <c r="B895" s="233">
        <v>0</v>
      </c>
      <c r="C895" s="233"/>
      <c r="D895" s="232" t="e">
        <f t="shared" si="13"/>
        <v>#DIV/0!</v>
      </c>
      <c r="E895" s="233"/>
    </row>
    <row r="896" ht="20.1" customHeight="1" spans="1:5">
      <c r="A896" s="230" t="s">
        <v>755</v>
      </c>
      <c r="B896" s="233">
        <v>0</v>
      </c>
      <c r="C896" s="233"/>
      <c r="D896" s="232" t="e">
        <f t="shared" si="13"/>
        <v>#DIV/0!</v>
      </c>
      <c r="E896" s="233"/>
    </row>
    <row r="897" ht="20.1" customHeight="1" spans="1:5">
      <c r="A897" s="230" t="s">
        <v>756</v>
      </c>
      <c r="B897" s="233">
        <v>0</v>
      </c>
      <c r="C897" s="233"/>
      <c r="D897" s="232" t="e">
        <f t="shared" si="13"/>
        <v>#DIV/0!</v>
      </c>
      <c r="E897" s="233"/>
    </row>
    <row r="898" ht="20.1" customHeight="1" spans="1:5">
      <c r="A898" s="230" t="s">
        <v>757</v>
      </c>
      <c r="B898" s="233">
        <v>0</v>
      </c>
      <c r="C898" s="233"/>
      <c r="D898" s="232" t="e">
        <f t="shared" si="13"/>
        <v>#DIV/0!</v>
      </c>
      <c r="E898" s="233"/>
    </row>
    <row r="899" ht="20.1" customHeight="1" spans="1:5">
      <c r="A899" s="230" t="s">
        <v>758</v>
      </c>
      <c r="B899" s="233">
        <v>253</v>
      </c>
      <c r="C899" s="233">
        <v>260</v>
      </c>
      <c r="D899" s="232">
        <f t="shared" si="13"/>
        <v>1.02766798418972</v>
      </c>
      <c r="E899" s="233"/>
    </row>
    <row r="900" ht="20.1" customHeight="1" spans="1:5">
      <c r="A900" s="230" t="s">
        <v>759</v>
      </c>
      <c r="B900" s="233">
        <v>0</v>
      </c>
      <c r="C900" s="233"/>
      <c r="D900" s="232" t="e">
        <f t="shared" si="13"/>
        <v>#DIV/0!</v>
      </c>
      <c r="E900" s="233"/>
    </row>
    <row r="901" ht="20.1" customHeight="1" spans="1:5">
      <c r="A901" s="230" t="s">
        <v>760</v>
      </c>
      <c r="B901" s="233">
        <v>1395</v>
      </c>
      <c r="C901" s="233">
        <v>1400</v>
      </c>
      <c r="D901" s="232">
        <f t="shared" ref="D901:D964" si="14">C901/B901</f>
        <v>1.00358422939068</v>
      </c>
      <c r="E901" s="233"/>
    </row>
    <row r="902" ht="20.1" customHeight="1" spans="1:5">
      <c r="A902" s="230" t="s">
        <v>761</v>
      </c>
      <c r="B902" s="233"/>
      <c r="C902" s="233"/>
      <c r="D902" s="232" t="e">
        <f t="shared" si="14"/>
        <v>#DIV/0!</v>
      </c>
      <c r="E902" s="233"/>
    </row>
    <row r="903" ht="20.1" customHeight="1" spans="1:5">
      <c r="A903" s="230" t="s">
        <v>762</v>
      </c>
      <c r="B903" s="233"/>
      <c r="C903" s="233"/>
      <c r="D903" s="232" t="e">
        <f t="shared" si="14"/>
        <v>#DIV/0!</v>
      </c>
      <c r="E903" s="233"/>
    </row>
    <row r="904" ht="20.1" customHeight="1" spans="1:5">
      <c r="A904" s="230" t="s">
        <v>763</v>
      </c>
      <c r="B904" s="233"/>
      <c r="C904" s="233"/>
      <c r="D904" s="232" t="e">
        <f t="shared" si="14"/>
        <v>#DIV/0!</v>
      </c>
      <c r="E904" s="233"/>
    </row>
    <row r="905" ht="20.1" customHeight="1" spans="1:5">
      <c r="A905" s="230" t="s">
        <v>764</v>
      </c>
      <c r="B905" s="233"/>
      <c r="C905" s="233"/>
      <c r="D905" s="232" t="e">
        <f t="shared" si="14"/>
        <v>#DIV/0!</v>
      </c>
      <c r="E905" s="233"/>
    </row>
    <row r="906" ht="20.1" customHeight="1" spans="1:5">
      <c r="A906" s="230" t="s">
        <v>765</v>
      </c>
      <c r="B906" s="233"/>
      <c r="C906" s="233"/>
      <c r="D906" s="232" t="e">
        <f t="shared" si="14"/>
        <v>#DIV/0!</v>
      </c>
      <c r="E906" s="233"/>
    </row>
    <row r="907" ht="20.1" customHeight="1" spans="1:5">
      <c r="A907" s="230" t="s">
        <v>766</v>
      </c>
      <c r="B907" s="233"/>
      <c r="C907" s="233"/>
      <c r="D907" s="232" t="e">
        <f t="shared" si="14"/>
        <v>#DIV/0!</v>
      </c>
      <c r="E907" s="233"/>
    </row>
    <row r="908" ht="20.1" customHeight="1" spans="1:5">
      <c r="A908" s="230" t="s">
        <v>739</v>
      </c>
      <c r="B908" s="233"/>
      <c r="C908" s="233"/>
      <c r="D908" s="232" t="e">
        <f t="shared" si="14"/>
        <v>#DIV/0!</v>
      </c>
      <c r="E908" s="233"/>
    </row>
    <row r="909" ht="20.1" customHeight="1" spans="1:5">
      <c r="A909" s="230" t="s">
        <v>767</v>
      </c>
      <c r="B909" s="233"/>
      <c r="C909" s="233"/>
      <c r="D909" s="232" t="e">
        <f t="shared" si="14"/>
        <v>#DIV/0!</v>
      </c>
      <c r="E909" s="233"/>
    </row>
    <row r="910" ht="20.1" customHeight="1" spans="1:5">
      <c r="A910" s="230" t="s">
        <v>768</v>
      </c>
      <c r="B910" s="233">
        <v>460</v>
      </c>
      <c r="C910" s="233">
        <v>460</v>
      </c>
      <c r="D910" s="232">
        <f t="shared" si="14"/>
        <v>1</v>
      </c>
      <c r="E910" s="233"/>
    </row>
    <row r="911" ht="20.1" customHeight="1" spans="1:5">
      <c r="A911" s="230" t="s">
        <v>769</v>
      </c>
      <c r="B911" s="233">
        <v>23</v>
      </c>
      <c r="C911" s="233">
        <v>964</v>
      </c>
      <c r="D911" s="232">
        <f t="shared" si="14"/>
        <v>41.9130434782609</v>
      </c>
      <c r="E911" s="233"/>
    </row>
    <row r="912" ht="20.1" customHeight="1" spans="1:5">
      <c r="A912" s="230" t="s">
        <v>770</v>
      </c>
      <c r="B912" s="235">
        <f>SUM(B913:B922)</f>
        <v>0</v>
      </c>
      <c r="C912" s="235">
        <f>SUM(C913:C922)</f>
        <v>0</v>
      </c>
      <c r="D912" s="232" t="e">
        <f t="shared" si="14"/>
        <v>#DIV/0!</v>
      </c>
      <c r="E912" s="233"/>
    </row>
    <row r="913" ht="20.1" customHeight="1" spans="1:5">
      <c r="A913" s="230" t="s">
        <v>75</v>
      </c>
      <c r="B913" s="233"/>
      <c r="C913" s="233"/>
      <c r="D913" s="232" t="e">
        <f t="shared" si="14"/>
        <v>#DIV/0!</v>
      </c>
      <c r="E913" s="233"/>
    </row>
    <row r="914" ht="20.1" customHeight="1" spans="1:5">
      <c r="A914" s="230" t="s">
        <v>76</v>
      </c>
      <c r="B914" s="233"/>
      <c r="C914" s="233"/>
      <c r="D914" s="232" t="e">
        <f t="shared" si="14"/>
        <v>#DIV/0!</v>
      </c>
      <c r="E914" s="233"/>
    </row>
    <row r="915" ht="20.1" customHeight="1" spans="1:5">
      <c r="A915" s="230" t="s">
        <v>77</v>
      </c>
      <c r="B915" s="233"/>
      <c r="C915" s="233"/>
      <c r="D915" s="232" t="e">
        <f t="shared" si="14"/>
        <v>#DIV/0!</v>
      </c>
      <c r="E915" s="233"/>
    </row>
    <row r="916" ht="20.1" customHeight="1" spans="1:5">
      <c r="A916" s="230" t="s">
        <v>771</v>
      </c>
      <c r="B916" s="233"/>
      <c r="C916" s="233"/>
      <c r="D916" s="232" t="e">
        <f t="shared" si="14"/>
        <v>#DIV/0!</v>
      </c>
      <c r="E916" s="233"/>
    </row>
    <row r="917" ht="20.1" customHeight="1" spans="1:5">
      <c r="A917" s="230" t="s">
        <v>772</v>
      </c>
      <c r="B917" s="233"/>
      <c r="C917" s="233"/>
      <c r="D917" s="232" t="e">
        <f t="shared" si="14"/>
        <v>#DIV/0!</v>
      </c>
      <c r="E917" s="233"/>
    </row>
    <row r="918" ht="20.1" customHeight="1" spans="1:5">
      <c r="A918" s="230" t="s">
        <v>773</v>
      </c>
      <c r="B918" s="233"/>
      <c r="C918" s="233"/>
      <c r="D918" s="232" t="e">
        <f t="shared" si="14"/>
        <v>#DIV/0!</v>
      </c>
      <c r="E918" s="233"/>
    </row>
    <row r="919" ht="20.1" customHeight="1" spans="1:5">
      <c r="A919" s="230" t="s">
        <v>774</v>
      </c>
      <c r="B919" s="233"/>
      <c r="C919" s="233"/>
      <c r="D919" s="232" t="e">
        <f t="shared" si="14"/>
        <v>#DIV/0!</v>
      </c>
      <c r="E919" s="233"/>
    </row>
    <row r="920" ht="20.1" customHeight="1" spans="1:5">
      <c r="A920" s="230" t="s">
        <v>775</v>
      </c>
      <c r="B920" s="233"/>
      <c r="C920" s="233"/>
      <c r="D920" s="232" t="e">
        <f t="shared" si="14"/>
        <v>#DIV/0!</v>
      </c>
      <c r="E920" s="233"/>
    </row>
    <row r="921" ht="20.1" customHeight="1" spans="1:5">
      <c r="A921" s="230" t="s">
        <v>776</v>
      </c>
      <c r="B921" s="233"/>
      <c r="C921" s="233"/>
      <c r="D921" s="232" t="e">
        <f t="shared" si="14"/>
        <v>#DIV/0!</v>
      </c>
      <c r="E921" s="233"/>
    </row>
    <row r="922" ht="20.1" customHeight="1" spans="1:5">
      <c r="A922" s="230" t="s">
        <v>777</v>
      </c>
      <c r="B922" s="233"/>
      <c r="C922" s="233"/>
      <c r="D922" s="232" t="e">
        <f t="shared" si="14"/>
        <v>#DIV/0!</v>
      </c>
      <c r="E922" s="233"/>
    </row>
    <row r="923" ht="20.1" customHeight="1" spans="1:5">
      <c r="A923" s="230" t="s">
        <v>778</v>
      </c>
      <c r="B923" s="235">
        <f>SUM(B924:B933)</f>
        <v>10074</v>
      </c>
      <c r="C923" s="235">
        <f>SUM(C924:C933)</f>
        <v>11951</v>
      </c>
      <c r="D923" s="232">
        <f t="shared" si="14"/>
        <v>1.18632122295017</v>
      </c>
      <c r="E923" s="233"/>
    </row>
    <row r="924" ht="20.1" customHeight="1" spans="1:5">
      <c r="A924" s="230" t="s">
        <v>75</v>
      </c>
      <c r="B924" s="233"/>
      <c r="C924" s="233"/>
      <c r="D924" s="232" t="e">
        <f t="shared" si="14"/>
        <v>#DIV/0!</v>
      </c>
      <c r="E924" s="233"/>
    </row>
    <row r="925" ht="20.1" customHeight="1" spans="1:5">
      <c r="A925" s="230" t="s">
        <v>76</v>
      </c>
      <c r="B925" s="233"/>
      <c r="C925" s="233"/>
      <c r="D925" s="232" t="e">
        <f t="shared" si="14"/>
        <v>#DIV/0!</v>
      </c>
      <c r="E925" s="233"/>
    </row>
    <row r="926" ht="20.1" customHeight="1" spans="1:5">
      <c r="A926" s="230" t="s">
        <v>77</v>
      </c>
      <c r="B926" s="233"/>
      <c r="C926" s="233"/>
      <c r="D926" s="232" t="e">
        <f t="shared" si="14"/>
        <v>#DIV/0!</v>
      </c>
      <c r="E926" s="233"/>
    </row>
    <row r="927" ht="20.1" customHeight="1" spans="1:5">
      <c r="A927" s="230" t="s">
        <v>779</v>
      </c>
      <c r="B927" s="233">
        <v>1036</v>
      </c>
      <c r="C927" s="233">
        <v>1500</v>
      </c>
      <c r="D927" s="232">
        <f t="shared" si="14"/>
        <v>1.44787644787645</v>
      </c>
      <c r="E927" s="233"/>
    </row>
    <row r="928" ht="20.1" customHeight="1" spans="1:5">
      <c r="A928" s="230" t="s">
        <v>780</v>
      </c>
      <c r="B928" s="233"/>
      <c r="C928" s="233"/>
      <c r="D928" s="232" t="e">
        <f t="shared" si="14"/>
        <v>#DIV/0!</v>
      </c>
      <c r="E928" s="233"/>
    </row>
    <row r="929" ht="20.1" customHeight="1" spans="1:5">
      <c r="A929" s="230" t="s">
        <v>781</v>
      </c>
      <c r="B929" s="233"/>
      <c r="C929" s="233"/>
      <c r="D929" s="232" t="e">
        <f t="shared" si="14"/>
        <v>#DIV/0!</v>
      </c>
      <c r="E929" s="233"/>
    </row>
    <row r="930" ht="20.1" customHeight="1" spans="1:5">
      <c r="A930" s="230" t="s">
        <v>782</v>
      </c>
      <c r="B930" s="233"/>
      <c r="C930" s="233"/>
      <c r="D930" s="232" t="e">
        <f t="shared" si="14"/>
        <v>#DIV/0!</v>
      </c>
      <c r="E930" s="233"/>
    </row>
    <row r="931" ht="20.1" customHeight="1" spans="1:5">
      <c r="A931" s="230" t="s">
        <v>783</v>
      </c>
      <c r="B931" s="233"/>
      <c r="C931" s="233"/>
      <c r="D931" s="232" t="e">
        <f t="shared" si="14"/>
        <v>#DIV/0!</v>
      </c>
      <c r="E931" s="233"/>
    </row>
    <row r="932" ht="20.1" customHeight="1" spans="1:5">
      <c r="A932" s="230" t="s">
        <v>784</v>
      </c>
      <c r="B932" s="233"/>
      <c r="C932" s="233"/>
      <c r="D932" s="232" t="e">
        <f t="shared" si="14"/>
        <v>#DIV/0!</v>
      </c>
      <c r="E932" s="233"/>
    </row>
    <row r="933" ht="20.1" customHeight="1" spans="1:5">
      <c r="A933" s="230" t="s">
        <v>785</v>
      </c>
      <c r="B933" s="233">
        <v>9038</v>
      </c>
      <c r="C933" s="233">
        <v>10451</v>
      </c>
      <c r="D933" s="232">
        <f t="shared" si="14"/>
        <v>1.15633989820757</v>
      </c>
      <c r="E933" s="233"/>
    </row>
    <row r="934" s="223" customFormat="1" ht="20.1" customHeight="1" spans="1:16384">
      <c r="A934" s="230" t="s">
        <v>786</v>
      </c>
      <c r="B934" s="235">
        <f>SUM(B935:B939)</f>
        <v>1481</v>
      </c>
      <c r="C934" s="235">
        <f>SUM(C935:C939)</f>
        <v>1510</v>
      </c>
      <c r="D934" s="232">
        <f t="shared" si="14"/>
        <v>1.01958136394328</v>
      </c>
      <c r="E934" s="233"/>
      <c r="F934" s="220"/>
      <c r="G934" s="220"/>
      <c r="H934" s="220"/>
      <c r="I934" s="220"/>
      <c r="J934" s="220"/>
      <c r="K934" s="220"/>
      <c r="L934" s="220"/>
      <c r="M934" s="220"/>
      <c r="N934" s="220"/>
      <c r="O934" s="220"/>
      <c r="P934" s="220"/>
      <c r="Q934" s="220"/>
      <c r="R934" s="220"/>
      <c r="S934" s="220"/>
      <c r="T934" s="220"/>
      <c r="U934" s="220"/>
      <c r="V934" s="220"/>
      <c r="W934" s="220"/>
      <c r="X934" s="220"/>
      <c r="Y934" s="220"/>
      <c r="Z934" s="220"/>
      <c r="AA934" s="220"/>
      <c r="AB934" s="220"/>
      <c r="AC934" s="220"/>
      <c r="AD934" s="220"/>
      <c r="AE934" s="220"/>
      <c r="AF934" s="220"/>
      <c r="AG934" s="220"/>
      <c r="AH934" s="220"/>
      <c r="AI934" s="220"/>
      <c r="AJ934" s="220"/>
      <c r="AK934" s="220"/>
      <c r="AL934" s="220"/>
      <c r="AM934" s="220"/>
      <c r="AN934" s="220"/>
      <c r="AO934" s="220"/>
      <c r="AP934" s="220"/>
      <c r="AQ934" s="220"/>
      <c r="AR934" s="220"/>
      <c r="AS934" s="220"/>
      <c r="AT934" s="220"/>
      <c r="AU934" s="220"/>
      <c r="AV934" s="220"/>
      <c r="AW934" s="220"/>
      <c r="AX934" s="220"/>
      <c r="AY934" s="220"/>
      <c r="AZ934" s="220"/>
      <c r="BA934" s="220"/>
      <c r="BB934" s="220"/>
      <c r="BC934" s="220"/>
      <c r="BD934" s="220"/>
      <c r="BE934" s="220"/>
      <c r="BF934" s="220"/>
      <c r="BG934" s="220"/>
      <c r="BH934" s="220"/>
      <c r="BI934" s="220"/>
      <c r="BJ934" s="220"/>
      <c r="BK934" s="220"/>
      <c r="BL934" s="220"/>
      <c r="BM934" s="220"/>
      <c r="BN934" s="220"/>
      <c r="BO934" s="220"/>
      <c r="BP934" s="220"/>
      <c r="BQ934" s="220"/>
      <c r="BR934" s="220"/>
      <c r="BS934" s="220"/>
      <c r="BT934" s="220"/>
      <c r="BU934" s="220"/>
      <c r="BV934" s="220"/>
      <c r="BW934" s="220"/>
      <c r="BX934" s="220"/>
      <c r="BY934" s="220"/>
      <c r="BZ934" s="220"/>
      <c r="CA934" s="220"/>
      <c r="CB934" s="220"/>
      <c r="CC934" s="220"/>
      <c r="CD934" s="220"/>
      <c r="CE934" s="220"/>
      <c r="CF934" s="220"/>
      <c r="CG934" s="220"/>
      <c r="CH934" s="220"/>
      <c r="CI934" s="220"/>
      <c r="CJ934" s="220"/>
      <c r="CK934" s="220"/>
      <c r="CL934" s="220"/>
      <c r="CM934" s="220"/>
      <c r="CN934" s="220"/>
      <c r="CO934" s="220"/>
      <c r="CP934" s="220"/>
      <c r="CQ934" s="220"/>
      <c r="CR934" s="220"/>
      <c r="CS934" s="220"/>
      <c r="CT934" s="220"/>
      <c r="CU934" s="220"/>
      <c r="CV934" s="220"/>
      <c r="CW934" s="220"/>
      <c r="CX934" s="220"/>
      <c r="CY934" s="220"/>
      <c r="CZ934" s="220"/>
      <c r="DA934" s="220"/>
      <c r="DB934" s="220"/>
      <c r="DC934" s="220"/>
      <c r="DD934" s="220"/>
      <c r="DE934" s="220"/>
      <c r="DF934" s="220"/>
      <c r="DG934" s="220"/>
      <c r="DH934" s="220"/>
      <c r="DI934" s="220"/>
      <c r="DJ934" s="220"/>
      <c r="DK934" s="220"/>
      <c r="DL934" s="220"/>
      <c r="DM934" s="220"/>
      <c r="DN934" s="220"/>
      <c r="DO934" s="220"/>
      <c r="DP934" s="220"/>
      <c r="DQ934" s="220"/>
      <c r="DR934" s="220"/>
      <c r="DS934" s="220"/>
      <c r="DT934" s="220"/>
      <c r="DU934" s="220"/>
      <c r="DV934" s="220"/>
      <c r="DW934" s="220"/>
      <c r="DX934" s="220"/>
      <c r="DY934" s="220"/>
      <c r="DZ934" s="220"/>
      <c r="EA934" s="220"/>
      <c r="EB934" s="220"/>
      <c r="EC934" s="220"/>
      <c r="ED934" s="220"/>
      <c r="EE934" s="220"/>
      <c r="EF934" s="220"/>
      <c r="EG934" s="220"/>
      <c r="EH934" s="220"/>
      <c r="EI934" s="220"/>
      <c r="EJ934" s="220"/>
      <c r="EK934" s="220"/>
      <c r="EL934" s="220"/>
      <c r="EM934" s="220"/>
      <c r="EN934" s="220"/>
      <c r="EO934" s="220"/>
      <c r="EP934" s="220"/>
      <c r="EQ934" s="220"/>
      <c r="ER934" s="220"/>
      <c r="ES934" s="220"/>
      <c r="ET934" s="220"/>
      <c r="EU934" s="220"/>
      <c r="EV934" s="220"/>
      <c r="EW934" s="220"/>
      <c r="EX934" s="220"/>
      <c r="EY934" s="220"/>
      <c r="EZ934" s="220"/>
      <c r="FA934" s="220"/>
      <c r="FB934" s="220"/>
      <c r="FC934" s="220"/>
      <c r="FD934" s="220"/>
      <c r="FE934" s="220"/>
      <c r="FF934" s="220"/>
      <c r="FG934" s="220"/>
      <c r="FH934" s="220"/>
      <c r="FI934" s="220"/>
      <c r="FJ934" s="220"/>
      <c r="FK934" s="220"/>
      <c r="FL934" s="220"/>
      <c r="FM934" s="220"/>
      <c r="FN934" s="220"/>
      <c r="FO934" s="220"/>
      <c r="FP934" s="220"/>
      <c r="FQ934" s="220"/>
      <c r="FR934" s="220"/>
      <c r="FS934" s="220"/>
      <c r="FT934" s="220"/>
      <c r="FU934" s="220"/>
      <c r="FV934" s="220"/>
      <c r="FW934" s="220"/>
      <c r="FX934" s="220"/>
      <c r="FY934" s="220"/>
      <c r="FZ934" s="220"/>
      <c r="GA934" s="220"/>
      <c r="GB934" s="220"/>
      <c r="GC934" s="220"/>
      <c r="GD934" s="220"/>
      <c r="GE934" s="220"/>
      <c r="GF934" s="220"/>
      <c r="GG934" s="220"/>
      <c r="GH934" s="220"/>
      <c r="GI934" s="220"/>
      <c r="GJ934" s="220"/>
      <c r="GK934" s="220"/>
      <c r="GL934" s="220"/>
      <c r="GM934" s="220"/>
      <c r="GN934" s="220"/>
      <c r="GO934" s="220"/>
      <c r="GP934" s="220"/>
      <c r="GQ934" s="220"/>
      <c r="GR934" s="220"/>
      <c r="GS934" s="220"/>
      <c r="GT934" s="220"/>
      <c r="GU934" s="220"/>
      <c r="GV934" s="220"/>
      <c r="GW934" s="220"/>
      <c r="GX934" s="220"/>
      <c r="GY934" s="220"/>
      <c r="GZ934" s="220"/>
      <c r="HA934" s="220"/>
      <c r="HB934" s="220"/>
      <c r="HC934" s="220"/>
      <c r="HD934" s="220"/>
      <c r="HE934" s="220"/>
      <c r="HF934" s="220"/>
      <c r="HG934" s="220"/>
      <c r="HH934" s="220"/>
      <c r="HI934" s="220"/>
      <c r="HJ934" s="220"/>
      <c r="HK934" s="220"/>
      <c r="HL934" s="220"/>
      <c r="HM934" s="220"/>
      <c r="HN934" s="220"/>
      <c r="HO934" s="220"/>
      <c r="HP934" s="220"/>
      <c r="HQ934" s="220"/>
      <c r="HR934" s="220"/>
      <c r="HS934" s="220"/>
      <c r="HT934" s="220"/>
      <c r="HU934" s="220"/>
      <c r="HV934" s="220"/>
      <c r="HW934" s="220"/>
      <c r="HX934" s="220"/>
      <c r="HY934" s="220"/>
      <c r="HZ934" s="220"/>
      <c r="IA934" s="220"/>
      <c r="IB934" s="220"/>
      <c r="IC934" s="220"/>
      <c r="ID934" s="220"/>
      <c r="IE934" s="220"/>
      <c r="IF934" s="220"/>
      <c r="IG934" s="220"/>
      <c r="IH934" s="220"/>
      <c r="IO934" s="220"/>
      <c r="IP934" s="220"/>
      <c r="IQ934" s="220"/>
      <c r="IR934" s="220"/>
      <c r="IW934" s="220"/>
      <c r="IX934" s="220"/>
      <c r="IY934" s="220"/>
      <c r="IZ934" s="220"/>
      <c r="JA934" s="220"/>
      <c r="JB934" s="220"/>
      <c r="JC934" s="220"/>
      <c r="JD934" s="220"/>
      <c r="JE934" s="220"/>
      <c r="JF934" s="220"/>
      <c r="JG934" s="220"/>
      <c r="JH934" s="220"/>
      <c r="JI934" s="220"/>
      <c r="JJ934" s="220"/>
      <c r="JK934" s="220"/>
      <c r="JL934" s="220"/>
      <c r="JM934" s="220"/>
      <c r="JN934" s="220"/>
      <c r="JO934" s="220"/>
      <c r="JP934" s="220"/>
      <c r="JQ934" s="220"/>
      <c r="JR934" s="220"/>
      <c r="JS934" s="220"/>
      <c r="JT934" s="220"/>
      <c r="JU934" s="220"/>
      <c r="JV934" s="220"/>
      <c r="JW934" s="220"/>
      <c r="JX934" s="220"/>
      <c r="JY934" s="220"/>
      <c r="JZ934" s="220"/>
      <c r="KA934" s="220"/>
      <c r="KB934" s="220"/>
      <c r="KC934" s="220"/>
      <c r="KD934" s="220"/>
      <c r="KE934" s="220"/>
      <c r="KF934" s="220"/>
      <c r="KG934" s="220"/>
      <c r="KH934" s="220"/>
      <c r="KI934" s="220"/>
      <c r="KJ934" s="220"/>
      <c r="KK934" s="220"/>
      <c r="KL934" s="220"/>
      <c r="KM934" s="220"/>
      <c r="KN934" s="220"/>
      <c r="KO934" s="220"/>
      <c r="KP934" s="220"/>
      <c r="KQ934" s="220"/>
      <c r="KR934" s="220"/>
      <c r="KS934" s="220"/>
      <c r="KT934" s="220"/>
      <c r="KU934" s="220"/>
      <c r="KV934" s="220"/>
      <c r="KW934" s="220"/>
      <c r="KX934" s="220"/>
      <c r="KY934" s="220"/>
      <c r="KZ934" s="220"/>
      <c r="LA934" s="220"/>
      <c r="LB934" s="220"/>
      <c r="LC934" s="220"/>
      <c r="LD934" s="220"/>
      <c r="LE934" s="220"/>
      <c r="LF934" s="220"/>
      <c r="LG934" s="220"/>
      <c r="LH934" s="220"/>
      <c r="LI934" s="220"/>
      <c r="LJ934" s="220"/>
      <c r="LK934" s="220"/>
      <c r="LL934" s="220"/>
      <c r="LM934" s="220"/>
      <c r="LN934" s="220"/>
      <c r="LO934" s="220"/>
      <c r="LP934" s="220"/>
      <c r="LQ934" s="220"/>
      <c r="LR934" s="220"/>
      <c r="LS934" s="220"/>
      <c r="LT934" s="220"/>
      <c r="LU934" s="220"/>
      <c r="LV934" s="220"/>
      <c r="LW934" s="220"/>
      <c r="LX934" s="220"/>
      <c r="LY934" s="220"/>
      <c r="LZ934" s="220"/>
      <c r="MA934" s="220"/>
      <c r="MB934" s="220"/>
      <c r="MC934" s="220"/>
      <c r="MD934" s="220"/>
      <c r="ME934" s="220"/>
      <c r="MF934" s="220"/>
      <c r="MG934" s="220"/>
      <c r="MH934" s="220"/>
      <c r="MI934" s="220"/>
      <c r="MJ934" s="220"/>
      <c r="MK934" s="220"/>
      <c r="ML934" s="220"/>
      <c r="MM934" s="220"/>
      <c r="MN934" s="220"/>
      <c r="MO934" s="220"/>
      <c r="MP934" s="220"/>
      <c r="MQ934" s="220"/>
      <c r="MR934" s="220"/>
      <c r="MS934" s="220"/>
      <c r="MT934" s="220"/>
      <c r="MU934" s="220"/>
      <c r="MV934" s="220"/>
      <c r="MW934" s="220"/>
      <c r="MX934" s="220"/>
      <c r="MY934" s="220"/>
      <c r="MZ934" s="220"/>
      <c r="NA934" s="220"/>
      <c r="NB934" s="220"/>
      <c r="NC934" s="220"/>
      <c r="ND934" s="220"/>
      <c r="NE934" s="220"/>
      <c r="NF934" s="220"/>
      <c r="NG934" s="220"/>
      <c r="NH934" s="220"/>
      <c r="NI934" s="220"/>
      <c r="NJ934" s="220"/>
      <c r="NK934" s="220"/>
      <c r="NL934" s="220"/>
      <c r="NM934" s="220"/>
      <c r="NN934" s="220"/>
      <c r="NO934" s="220"/>
      <c r="NP934" s="220"/>
      <c r="NQ934" s="220"/>
      <c r="NR934" s="220"/>
      <c r="NS934" s="220"/>
      <c r="NT934" s="220"/>
      <c r="NU934" s="220"/>
      <c r="NV934" s="220"/>
      <c r="NW934" s="220"/>
      <c r="NX934" s="220"/>
      <c r="NY934" s="220"/>
      <c r="NZ934" s="220"/>
      <c r="OA934" s="220"/>
      <c r="OB934" s="220"/>
      <c r="OC934" s="220"/>
      <c r="OD934" s="220"/>
      <c r="OE934" s="220"/>
      <c r="OF934" s="220"/>
      <c r="OG934" s="220"/>
      <c r="OH934" s="220"/>
      <c r="OI934" s="220"/>
      <c r="OJ934" s="220"/>
      <c r="OK934" s="220"/>
      <c r="OL934" s="220"/>
      <c r="OM934" s="220"/>
      <c r="ON934" s="220"/>
      <c r="OO934" s="220"/>
      <c r="OP934" s="220"/>
      <c r="OQ934" s="220"/>
      <c r="OR934" s="220"/>
      <c r="OS934" s="220"/>
      <c r="OT934" s="220"/>
      <c r="OU934" s="220"/>
      <c r="OV934" s="220"/>
      <c r="OW934" s="220"/>
      <c r="OX934" s="220"/>
      <c r="OY934" s="220"/>
      <c r="OZ934" s="220"/>
      <c r="PA934" s="220"/>
      <c r="PB934" s="220"/>
      <c r="PC934" s="220"/>
      <c r="PD934" s="220"/>
      <c r="PE934" s="220"/>
      <c r="PF934" s="220"/>
      <c r="PG934" s="220"/>
      <c r="PH934" s="220"/>
      <c r="PI934" s="220"/>
      <c r="PJ934" s="220"/>
      <c r="PK934" s="220"/>
      <c r="PL934" s="220"/>
      <c r="PM934" s="220"/>
      <c r="PN934" s="220"/>
      <c r="PO934" s="220"/>
      <c r="PP934" s="220"/>
      <c r="PQ934" s="220"/>
      <c r="PR934" s="220"/>
      <c r="PS934" s="220"/>
      <c r="PT934" s="220"/>
      <c r="PU934" s="220"/>
      <c r="PV934" s="220"/>
      <c r="PW934" s="220"/>
      <c r="PX934" s="220"/>
      <c r="PY934" s="220"/>
      <c r="PZ934" s="220"/>
      <c r="QA934" s="220"/>
      <c r="QB934" s="220"/>
      <c r="QC934" s="220"/>
      <c r="QD934" s="220"/>
      <c r="QE934" s="220"/>
      <c r="QF934" s="220"/>
      <c r="QG934" s="220"/>
      <c r="QH934" s="220"/>
      <c r="QI934" s="220"/>
      <c r="QJ934" s="220"/>
      <c r="QK934" s="220"/>
      <c r="QL934" s="220"/>
      <c r="QM934" s="220"/>
      <c r="QN934" s="220"/>
      <c r="QO934" s="220"/>
      <c r="QP934" s="220"/>
      <c r="QQ934" s="220"/>
      <c r="QR934" s="220"/>
      <c r="QS934" s="220"/>
      <c r="QT934" s="220"/>
      <c r="QU934" s="220"/>
      <c r="QV934" s="220"/>
      <c r="QW934" s="220"/>
      <c r="QX934" s="220"/>
      <c r="QY934" s="220"/>
      <c r="QZ934" s="220"/>
      <c r="RA934" s="220"/>
      <c r="RB934" s="220"/>
      <c r="RC934" s="220"/>
      <c r="RD934" s="220"/>
      <c r="RE934" s="220"/>
      <c r="RF934" s="220"/>
      <c r="RG934" s="220"/>
      <c r="RH934" s="220"/>
      <c r="RI934" s="220"/>
      <c r="RJ934" s="220"/>
      <c r="RK934" s="220"/>
      <c r="RL934" s="220"/>
      <c r="RM934" s="220"/>
      <c r="RN934" s="220"/>
      <c r="RO934" s="220"/>
      <c r="RP934" s="220"/>
      <c r="RQ934" s="220"/>
      <c r="RR934" s="220"/>
      <c r="RS934" s="220"/>
      <c r="RT934" s="220"/>
      <c r="RU934" s="220"/>
      <c r="RV934" s="220"/>
      <c r="RW934" s="220"/>
      <c r="RX934" s="220"/>
      <c r="RY934" s="220"/>
      <c r="RZ934" s="220"/>
      <c r="SA934" s="220"/>
      <c r="SB934" s="220"/>
      <c r="SC934" s="220"/>
      <c r="SD934" s="220"/>
      <c r="SK934" s="220"/>
      <c r="SL934" s="220"/>
      <c r="SM934" s="220"/>
      <c r="SN934" s="220"/>
      <c r="SS934" s="220"/>
      <c r="ST934" s="220"/>
      <c r="SU934" s="220"/>
      <c r="SV934" s="220"/>
      <c r="SW934" s="220"/>
      <c r="SX934" s="220"/>
      <c r="SY934" s="220"/>
      <c r="SZ934" s="220"/>
      <c r="TA934" s="220"/>
      <c r="TB934" s="220"/>
      <c r="TC934" s="220"/>
      <c r="TD934" s="220"/>
      <c r="TE934" s="220"/>
      <c r="TF934" s="220"/>
      <c r="TG934" s="220"/>
      <c r="TH934" s="220"/>
      <c r="TI934" s="220"/>
      <c r="TJ934" s="220"/>
      <c r="TK934" s="220"/>
      <c r="TL934" s="220"/>
      <c r="TM934" s="220"/>
      <c r="TN934" s="220"/>
      <c r="TO934" s="220"/>
      <c r="TP934" s="220"/>
      <c r="TQ934" s="220"/>
      <c r="TR934" s="220"/>
      <c r="TS934" s="220"/>
      <c r="TT934" s="220"/>
      <c r="TU934" s="220"/>
      <c r="TV934" s="220"/>
      <c r="TW934" s="220"/>
      <c r="TX934" s="220"/>
      <c r="TY934" s="220"/>
      <c r="TZ934" s="220"/>
      <c r="UA934" s="220"/>
      <c r="UB934" s="220"/>
      <c r="UC934" s="220"/>
      <c r="UD934" s="220"/>
      <c r="UE934" s="220"/>
      <c r="UF934" s="220"/>
      <c r="UG934" s="220"/>
      <c r="UH934" s="220"/>
      <c r="UI934" s="220"/>
      <c r="UJ934" s="220"/>
      <c r="UK934" s="220"/>
      <c r="UL934" s="220"/>
      <c r="UM934" s="220"/>
      <c r="UN934" s="220"/>
      <c r="UO934" s="220"/>
      <c r="UP934" s="220"/>
      <c r="UQ934" s="220"/>
      <c r="UR934" s="220"/>
      <c r="US934" s="220"/>
      <c r="UT934" s="220"/>
      <c r="UU934" s="220"/>
      <c r="UV934" s="220"/>
      <c r="UW934" s="220"/>
      <c r="UX934" s="220"/>
      <c r="UY934" s="220"/>
      <c r="UZ934" s="220"/>
      <c r="VA934" s="220"/>
      <c r="VB934" s="220"/>
      <c r="VC934" s="220"/>
      <c r="VD934" s="220"/>
      <c r="VE934" s="220"/>
      <c r="VF934" s="220"/>
      <c r="VG934" s="220"/>
      <c r="VH934" s="220"/>
      <c r="VI934" s="220"/>
      <c r="VJ934" s="220"/>
      <c r="VK934" s="220"/>
      <c r="VL934" s="220"/>
      <c r="VM934" s="220"/>
      <c r="VN934" s="220"/>
      <c r="VO934" s="220"/>
      <c r="VP934" s="220"/>
      <c r="VQ934" s="220"/>
      <c r="VR934" s="220"/>
      <c r="VS934" s="220"/>
      <c r="VT934" s="220"/>
      <c r="VU934" s="220"/>
      <c r="VV934" s="220"/>
      <c r="VW934" s="220"/>
      <c r="VX934" s="220"/>
      <c r="VY934" s="220"/>
      <c r="VZ934" s="220"/>
      <c r="WA934" s="220"/>
      <c r="WB934" s="220"/>
      <c r="WC934" s="220"/>
      <c r="WD934" s="220"/>
      <c r="WE934" s="220"/>
      <c r="WF934" s="220"/>
      <c r="WG934" s="220"/>
      <c r="WH934" s="220"/>
      <c r="WI934" s="220"/>
      <c r="WJ934" s="220"/>
      <c r="WK934" s="220"/>
      <c r="WL934" s="220"/>
      <c r="WM934" s="220"/>
      <c r="WN934" s="220"/>
      <c r="WO934" s="220"/>
      <c r="WP934" s="220"/>
      <c r="WQ934" s="220"/>
      <c r="WR934" s="220"/>
      <c r="WS934" s="220"/>
      <c r="WT934" s="220"/>
      <c r="WU934" s="220"/>
      <c r="WV934" s="220"/>
      <c r="WW934" s="220"/>
      <c r="WX934" s="220"/>
      <c r="WY934" s="220"/>
      <c r="WZ934" s="220"/>
      <c r="XA934" s="220"/>
      <c r="XB934" s="220"/>
      <c r="XC934" s="220"/>
      <c r="XD934" s="220"/>
      <c r="XE934" s="220"/>
      <c r="XF934" s="220"/>
      <c r="XG934" s="220"/>
      <c r="XH934" s="220"/>
      <c r="XI934" s="220"/>
      <c r="XJ934" s="220"/>
      <c r="XK934" s="220"/>
      <c r="XL934" s="220"/>
      <c r="XM934" s="220"/>
      <c r="XN934" s="220"/>
      <c r="XO934" s="220"/>
      <c r="XP934" s="220"/>
      <c r="XQ934" s="220"/>
      <c r="XR934" s="220"/>
      <c r="XS934" s="220"/>
      <c r="XT934" s="220"/>
      <c r="XU934" s="220"/>
      <c r="XV934" s="220"/>
      <c r="XW934" s="220"/>
      <c r="XX934" s="220"/>
      <c r="XY934" s="220"/>
      <c r="XZ934" s="220"/>
      <c r="YA934" s="220"/>
      <c r="YB934" s="220"/>
      <c r="YC934" s="220"/>
      <c r="YD934" s="220"/>
      <c r="YE934" s="220"/>
      <c r="YF934" s="220"/>
      <c r="YG934" s="220"/>
      <c r="YH934" s="220"/>
      <c r="YI934" s="220"/>
      <c r="YJ934" s="220"/>
      <c r="YK934" s="220"/>
      <c r="YL934" s="220"/>
      <c r="YM934" s="220"/>
      <c r="YN934" s="220"/>
      <c r="YO934" s="220"/>
      <c r="YP934" s="220"/>
      <c r="YQ934" s="220"/>
      <c r="YR934" s="220"/>
      <c r="YS934" s="220"/>
      <c r="YT934" s="220"/>
      <c r="YU934" s="220"/>
      <c r="YV934" s="220"/>
      <c r="YW934" s="220"/>
      <c r="YX934" s="220"/>
      <c r="YY934" s="220"/>
      <c r="YZ934" s="220"/>
      <c r="ZA934" s="220"/>
      <c r="ZB934" s="220"/>
      <c r="ZC934" s="220"/>
      <c r="ZD934" s="220"/>
      <c r="ZE934" s="220"/>
      <c r="ZF934" s="220"/>
      <c r="ZG934" s="220"/>
      <c r="ZH934" s="220"/>
      <c r="ZI934" s="220"/>
      <c r="ZJ934" s="220"/>
      <c r="ZK934" s="220"/>
      <c r="ZL934" s="220"/>
      <c r="ZM934" s="220"/>
      <c r="ZN934" s="220"/>
      <c r="ZO934" s="220"/>
      <c r="ZP934" s="220"/>
      <c r="ZQ934" s="220"/>
      <c r="ZR934" s="220"/>
      <c r="ZS934" s="220"/>
      <c r="ZT934" s="220"/>
      <c r="ZU934" s="220"/>
      <c r="ZV934" s="220"/>
      <c r="ZW934" s="220"/>
      <c r="ZX934" s="220"/>
      <c r="ZY934" s="220"/>
      <c r="ZZ934" s="220"/>
      <c r="AAA934" s="220"/>
      <c r="AAB934" s="220"/>
      <c r="AAC934" s="220"/>
      <c r="AAD934" s="220"/>
      <c r="AAE934" s="220"/>
      <c r="AAF934" s="220"/>
      <c r="AAG934" s="220"/>
      <c r="AAH934" s="220"/>
      <c r="AAI934" s="220"/>
      <c r="AAJ934" s="220"/>
      <c r="AAK934" s="220"/>
      <c r="AAL934" s="220"/>
      <c r="AAM934" s="220"/>
      <c r="AAN934" s="220"/>
      <c r="AAO934" s="220"/>
      <c r="AAP934" s="220"/>
      <c r="AAQ934" s="220"/>
      <c r="AAR934" s="220"/>
      <c r="AAS934" s="220"/>
      <c r="AAT934" s="220"/>
      <c r="AAU934" s="220"/>
      <c r="AAV934" s="220"/>
      <c r="AAW934" s="220"/>
      <c r="AAX934" s="220"/>
      <c r="AAY934" s="220"/>
      <c r="AAZ934" s="220"/>
      <c r="ABA934" s="220"/>
      <c r="ABB934" s="220"/>
      <c r="ABC934" s="220"/>
      <c r="ABD934" s="220"/>
      <c r="ABE934" s="220"/>
      <c r="ABF934" s="220"/>
      <c r="ABG934" s="220"/>
      <c r="ABH934" s="220"/>
      <c r="ABI934" s="220"/>
      <c r="ABJ934" s="220"/>
      <c r="ABK934" s="220"/>
      <c r="ABL934" s="220"/>
      <c r="ABM934" s="220"/>
      <c r="ABN934" s="220"/>
      <c r="ABO934" s="220"/>
      <c r="ABP934" s="220"/>
      <c r="ABQ934" s="220"/>
      <c r="ABR934" s="220"/>
      <c r="ABS934" s="220"/>
      <c r="ABT934" s="220"/>
      <c r="ABU934" s="220"/>
      <c r="ABV934" s="220"/>
      <c r="ABW934" s="220"/>
      <c r="ABX934" s="220"/>
      <c r="ABY934" s="220"/>
      <c r="ABZ934" s="220"/>
      <c r="ACG934" s="220"/>
      <c r="ACH934" s="220"/>
      <c r="ACI934" s="220"/>
      <c r="ACJ934" s="220"/>
      <c r="ACO934" s="220"/>
      <c r="ACP934" s="220"/>
      <c r="ACQ934" s="220"/>
      <c r="ACR934" s="220"/>
      <c r="ACS934" s="220"/>
      <c r="ACT934" s="220"/>
      <c r="ACU934" s="220"/>
      <c r="ACV934" s="220"/>
      <c r="ACW934" s="220"/>
      <c r="ACX934" s="220"/>
      <c r="ACY934" s="220"/>
      <c r="ACZ934" s="220"/>
      <c r="ADA934" s="220"/>
      <c r="ADB934" s="220"/>
      <c r="ADC934" s="220"/>
      <c r="ADD934" s="220"/>
      <c r="ADE934" s="220"/>
      <c r="ADF934" s="220"/>
      <c r="ADG934" s="220"/>
      <c r="ADH934" s="220"/>
      <c r="ADI934" s="220"/>
      <c r="ADJ934" s="220"/>
      <c r="ADK934" s="220"/>
      <c r="ADL934" s="220"/>
      <c r="ADM934" s="220"/>
      <c r="ADN934" s="220"/>
      <c r="ADO934" s="220"/>
      <c r="ADP934" s="220"/>
      <c r="ADQ934" s="220"/>
      <c r="ADR934" s="220"/>
      <c r="ADS934" s="220"/>
      <c r="ADT934" s="220"/>
      <c r="ADU934" s="220"/>
      <c r="ADV934" s="220"/>
      <c r="ADW934" s="220"/>
      <c r="ADX934" s="220"/>
      <c r="ADY934" s="220"/>
      <c r="ADZ934" s="220"/>
      <c r="AEA934" s="220"/>
      <c r="AEB934" s="220"/>
      <c r="AEC934" s="220"/>
      <c r="AED934" s="220"/>
      <c r="AEE934" s="220"/>
      <c r="AEF934" s="220"/>
      <c r="AEG934" s="220"/>
      <c r="AEH934" s="220"/>
      <c r="AEI934" s="220"/>
      <c r="AEJ934" s="220"/>
      <c r="AEK934" s="220"/>
      <c r="AEL934" s="220"/>
      <c r="AEM934" s="220"/>
      <c r="AEN934" s="220"/>
      <c r="AEO934" s="220"/>
      <c r="AEP934" s="220"/>
      <c r="AEQ934" s="220"/>
      <c r="AER934" s="220"/>
      <c r="AES934" s="220"/>
      <c r="AET934" s="220"/>
      <c r="AEU934" s="220"/>
      <c r="AEV934" s="220"/>
      <c r="AEW934" s="220"/>
      <c r="AEX934" s="220"/>
      <c r="AEY934" s="220"/>
      <c r="AEZ934" s="220"/>
      <c r="AFA934" s="220"/>
      <c r="AFB934" s="220"/>
      <c r="AFC934" s="220"/>
      <c r="AFD934" s="220"/>
      <c r="AFE934" s="220"/>
      <c r="AFF934" s="220"/>
      <c r="AFG934" s="220"/>
      <c r="AFH934" s="220"/>
      <c r="AFI934" s="220"/>
      <c r="AFJ934" s="220"/>
      <c r="AFK934" s="220"/>
      <c r="AFL934" s="220"/>
      <c r="AFM934" s="220"/>
      <c r="AFN934" s="220"/>
      <c r="AFO934" s="220"/>
      <c r="AFP934" s="220"/>
      <c r="AFQ934" s="220"/>
      <c r="AFR934" s="220"/>
      <c r="AFS934" s="220"/>
      <c r="AFT934" s="220"/>
      <c r="AFU934" s="220"/>
      <c r="AFV934" s="220"/>
      <c r="AFW934" s="220"/>
      <c r="AFX934" s="220"/>
      <c r="AFY934" s="220"/>
      <c r="AFZ934" s="220"/>
      <c r="AGA934" s="220"/>
      <c r="AGB934" s="220"/>
      <c r="AGC934" s="220"/>
      <c r="AGD934" s="220"/>
      <c r="AGE934" s="220"/>
      <c r="AGF934" s="220"/>
      <c r="AGG934" s="220"/>
      <c r="AGH934" s="220"/>
      <c r="AGI934" s="220"/>
      <c r="AGJ934" s="220"/>
      <c r="AGK934" s="220"/>
      <c r="AGL934" s="220"/>
      <c r="AGM934" s="220"/>
      <c r="AGN934" s="220"/>
      <c r="AGO934" s="220"/>
      <c r="AGP934" s="220"/>
      <c r="AGQ934" s="220"/>
      <c r="AGR934" s="220"/>
      <c r="AGS934" s="220"/>
      <c r="AGT934" s="220"/>
      <c r="AGU934" s="220"/>
      <c r="AGV934" s="220"/>
      <c r="AGW934" s="220"/>
      <c r="AGX934" s="220"/>
      <c r="AGY934" s="220"/>
      <c r="AGZ934" s="220"/>
      <c r="AHA934" s="220"/>
      <c r="AHB934" s="220"/>
      <c r="AHC934" s="220"/>
      <c r="AHD934" s="220"/>
      <c r="AHE934" s="220"/>
      <c r="AHF934" s="220"/>
      <c r="AHG934" s="220"/>
      <c r="AHH934" s="220"/>
      <c r="AHI934" s="220"/>
      <c r="AHJ934" s="220"/>
      <c r="AHK934" s="220"/>
      <c r="AHL934" s="220"/>
      <c r="AHM934" s="220"/>
      <c r="AHN934" s="220"/>
      <c r="AHO934" s="220"/>
      <c r="AHP934" s="220"/>
      <c r="AHQ934" s="220"/>
      <c r="AHR934" s="220"/>
      <c r="AHS934" s="220"/>
      <c r="AHT934" s="220"/>
      <c r="AHU934" s="220"/>
      <c r="AHV934" s="220"/>
      <c r="AHW934" s="220"/>
      <c r="AHX934" s="220"/>
      <c r="AHY934" s="220"/>
      <c r="AHZ934" s="220"/>
      <c r="AIA934" s="220"/>
      <c r="AIB934" s="220"/>
      <c r="AIC934" s="220"/>
      <c r="AID934" s="220"/>
      <c r="AIE934" s="220"/>
      <c r="AIF934" s="220"/>
      <c r="AIG934" s="220"/>
      <c r="AIH934" s="220"/>
      <c r="AII934" s="220"/>
      <c r="AIJ934" s="220"/>
      <c r="AIK934" s="220"/>
      <c r="AIL934" s="220"/>
      <c r="AIM934" s="220"/>
      <c r="AIN934" s="220"/>
      <c r="AIO934" s="220"/>
      <c r="AIP934" s="220"/>
      <c r="AIQ934" s="220"/>
      <c r="AIR934" s="220"/>
      <c r="AIS934" s="220"/>
      <c r="AIT934" s="220"/>
      <c r="AIU934" s="220"/>
      <c r="AIV934" s="220"/>
      <c r="AIW934" s="220"/>
      <c r="AIX934" s="220"/>
      <c r="AIY934" s="220"/>
      <c r="AIZ934" s="220"/>
      <c r="AJA934" s="220"/>
      <c r="AJB934" s="220"/>
      <c r="AJC934" s="220"/>
      <c r="AJD934" s="220"/>
      <c r="AJE934" s="220"/>
      <c r="AJF934" s="220"/>
      <c r="AJG934" s="220"/>
      <c r="AJH934" s="220"/>
      <c r="AJI934" s="220"/>
      <c r="AJJ934" s="220"/>
      <c r="AJK934" s="220"/>
      <c r="AJL934" s="220"/>
      <c r="AJM934" s="220"/>
      <c r="AJN934" s="220"/>
      <c r="AJO934" s="220"/>
      <c r="AJP934" s="220"/>
      <c r="AJQ934" s="220"/>
      <c r="AJR934" s="220"/>
      <c r="AJS934" s="220"/>
      <c r="AJT934" s="220"/>
      <c r="AJU934" s="220"/>
      <c r="AJV934" s="220"/>
      <c r="AJW934" s="220"/>
      <c r="AJX934" s="220"/>
      <c r="AJY934" s="220"/>
      <c r="AJZ934" s="220"/>
      <c r="AKA934" s="220"/>
      <c r="AKB934" s="220"/>
      <c r="AKC934" s="220"/>
      <c r="AKD934" s="220"/>
      <c r="AKE934" s="220"/>
      <c r="AKF934" s="220"/>
      <c r="AKG934" s="220"/>
      <c r="AKH934" s="220"/>
      <c r="AKI934" s="220"/>
      <c r="AKJ934" s="220"/>
      <c r="AKK934" s="220"/>
      <c r="AKL934" s="220"/>
      <c r="AKM934" s="220"/>
      <c r="AKN934" s="220"/>
      <c r="AKO934" s="220"/>
      <c r="AKP934" s="220"/>
      <c r="AKQ934" s="220"/>
      <c r="AKR934" s="220"/>
      <c r="AKS934" s="220"/>
      <c r="AKT934" s="220"/>
      <c r="AKU934" s="220"/>
      <c r="AKV934" s="220"/>
      <c r="AKW934" s="220"/>
      <c r="AKX934" s="220"/>
      <c r="AKY934" s="220"/>
      <c r="AKZ934" s="220"/>
      <c r="ALA934" s="220"/>
      <c r="ALB934" s="220"/>
      <c r="ALC934" s="220"/>
      <c r="ALD934" s="220"/>
      <c r="ALE934" s="220"/>
      <c r="ALF934" s="220"/>
      <c r="ALG934" s="220"/>
      <c r="ALH934" s="220"/>
      <c r="ALI934" s="220"/>
      <c r="ALJ934" s="220"/>
      <c r="ALK934" s="220"/>
      <c r="ALL934" s="220"/>
      <c r="ALM934" s="220"/>
      <c r="ALN934" s="220"/>
      <c r="ALO934" s="220"/>
      <c r="ALP934" s="220"/>
      <c r="ALQ934" s="220"/>
      <c r="ALR934" s="220"/>
      <c r="ALS934" s="220"/>
      <c r="ALT934" s="220"/>
      <c r="ALU934" s="220"/>
      <c r="ALV934" s="220"/>
      <c r="AMC934" s="220"/>
      <c r="AMD934" s="220"/>
      <c r="AME934" s="220"/>
      <c r="AMF934" s="220"/>
      <c r="AMK934" s="220"/>
      <c r="AML934" s="220"/>
      <c r="AMM934" s="220"/>
      <c r="AMN934" s="220"/>
      <c r="AMO934" s="220"/>
      <c r="AMP934" s="220"/>
      <c r="AMQ934" s="220"/>
      <c r="AMR934" s="220"/>
      <c r="AMS934" s="220"/>
      <c r="AMT934" s="220"/>
      <c r="AMU934" s="220"/>
      <c r="AMV934" s="220"/>
      <c r="AMW934" s="220"/>
      <c r="AMX934" s="220"/>
      <c r="AMY934" s="220"/>
      <c r="AMZ934" s="220"/>
      <c r="ANA934" s="220"/>
      <c r="ANB934" s="220"/>
      <c r="ANC934" s="220"/>
      <c r="AND934" s="220"/>
      <c r="ANE934" s="220"/>
      <c r="ANF934" s="220"/>
      <c r="ANG934" s="220"/>
      <c r="ANH934" s="220"/>
      <c r="ANI934" s="220"/>
      <c r="ANJ934" s="220"/>
      <c r="ANK934" s="220"/>
      <c r="ANL934" s="220"/>
      <c r="ANM934" s="220"/>
      <c r="ANN934" s="220"/>
      <c r="ANO934" s="220"/>
      <c r="ANP934" s="220"/>
      <c r="ANQ934" s="220"/>
      <c r="ANR934" s="220"/>
      <c r="ANS934" s="220"/>
      <c r="ANT934" s="220"/>
      <c r="ANU934" s="220"/>
      <c r="ANV934" s="220"/>
      <c r="ANW934" s="220"/>
      <c r="ANX934" s="220"/>
      <c r="ANY934" s="220"/>
      <c r="ANZ934" s="220"/>
      <c r="AOA934" s="220"/>
      <c r="AOB934" s="220"/>
      <c r="AOC934" s="220"/>
      <c r="AOD934" s="220"/>
      <c r="AOE934" s="220"/>
      <c r="AOF934" s="220"/>
      <c r="AOG934" s="220"/>
      <c r="AOH934" s="220"/>
      <c r="AOI934" s="220"/>
      <c r="AOJ934" s="220"/>
      <c r="AOK934" s="220"/>
      <c r="AOL934" s="220"/>
      <c r="AOM934" s="220"/>
      <c r="AON934" s="220"/>
      <c r="AOO934" s="220"/>
      <c r="AOP934" s="220"/>
      <c r="AOQ934" s="220"/>
      <c r="AOR934" s="220"/>
      <c r="AOS934" s="220"/>
      <c r="AOT934" s="220"/>
      <c r="AOU934" s="220"/>
      <c r="AOV934" s="220"/>
      <c r="AOW934" s="220"/>
      <c r="AOX934" s="220"/>
      <c r="AOY934" s="220"/>
      <c r="AOZ934" s="220"/>
      <c r="APA934" s="220"/>
      <c r="APB934" s="220"/>
      <c r="APC934" s="220"/>
      <c r="APD934" s="220"/>
      <c r="APE934" s="220"/>
      <c r="APF934" s="220"/>
      <c r="APG934" s="220"/>
      <c r="APH934" s="220"/>
      <c r="API934" s="220"/>
      <c r="APJ934" s="220"/>
      <c r="APK934" s="220"/>
      <c r="APL934" s="220"/>
      <c r="APM934" s="220"/>
      <c r="APN934" s="220"/>
      <c r="APO934" s="220"/>
      <c r="APP934" s="220"/>
      <c r="APQ934" s="220"/>
      <c r="APR934" s="220"/>
      <c r="APS934" s="220"/>
      <c r="APT934" s="220"/>
      <c r="APU934" s="220"/>
      <c r="APV934" s="220"/>
      <c r="APW934" s="220"/>
      <c r="APX934" s="220"/>
      <c r="APY934" s="220"/>
      <c r="APZ934" s="220"/>
      <c r="AQA934" s="220"/>
      <c r="AQB934" s="220"/>
      <c r="AQC934" s="220"/>
      <c r="AQD934" s="220"/>
      <c r="AQE934" s="220"/>
      <c r="AQF934" s="220"/>
      <c r="AQG934" s="220"/>
      <c r="AQH934" s="220"/>
      <c r="AQI934" s="220"/>
      <c r="AQJ934" s="220"/>
      <c r="AQK934" s="220"/>
      <c r="AQL934" s="220"/>
      <c r="AQM934" s="220"/>
      <c r="AQN934" s="220"/>
      <c r="AQO934" s="220"/>
      <c r="AQP934" s="220"/>
      <c r="AQQ934" s="220"/>
      <c r="AQR934" s="220"/>
      <c r="AQS934" s="220"/>
      <c r="AQT934" s="220"/>
      <c r="AQU934" s="220"/>
      <c r="AQV934" s="220"/>
      <c r="AQW934" s="220"/>
      <c r="AQX934" s="220"/>
      <c r="AQY934" s="220"/>
      <c r="AQZ934" s="220"/>
      <c r="ARA934" s="220"/>
      <c r="ARB934" s="220"/>
      <c r="ARC934" s="220"/>
      <c r="ARD934" s="220"/>
      <c r="ARE934" s="220"/>
      <c r="ARF934" s="220"/>
      <c r="ARG934" s="220"/>
      <c r="ARH934" s="220"/>
      <c r="ARI934" s="220"/>
      <c r="ARJ934" s="220"/>
      <c r="ARK934" s="220"/>
      <c r="ARL934" s="220"/>
      <c r="ARM934" s="220"/>
      <c r="ARN934" s="220"/>
      <c r="ARO934" s="220"/>
      <c r="ARP934" s="220"/>
      <c r="ARQ934" s="220"/>
      <c r="ARR934" s="220"/>
      <c r="ARS934" s="220"/>
      <c r="ART934" s="220"/>
      <c r="ARU934" s="220"/>
      <c r="ARV934" s="220"/>
      <c r="ARW934" s="220"/>
      <c r="ARX934" s="220"/>
      <c r="ARY934" s="220"/>
      <c r="ARZ934" s="220"/>
      <c r="ASA934" s="220"/>
      <c r="ASB934" s="220"/>
      <c r="ASC934" s="220"/>
      <c r="ASD934" s="220"/>
      <c r="ASE934" s="220"/>
      <c r="ASF934" s="220"/>
      <c r="ASG934" s="220"/>
      <c r="ASH934" s="220"/>
      <c r="ASI934" s="220"/>
      <c r="ASJ934" s="220"/>
      <c r="ASK934" s="220"/>
      <c r="ASL934" s="220"/>
      <c r="ASM934" s="220"/>
      <c r="ASN934" s="220"/>
      <c r="ASO934" s="220"/>
      <c r="ASP934" s="220"/>
      <c r="ASQ934" s="220"/>
      <c r="ASR934" s="220"/>
      <c r="ASS934" s="220"/>
      <c r="AST934" s="220"/>
      <c r="ASU934" s="220"/>
      <c r="ASV934" s="220"/>
      <c r="ASW934" s="220"/>
      <c r="ASX934" s="220"/>
      <c r="ASY934" s="220"/>
      <c r="ASZ934" s="220"/>
      <c r="ATA934" s="220"/>
      <c r="ATB934" s="220"/>
      <c r="ATC934" s="220"/>
      <c r="ATD934" s="220"/>
      <c r="ATE934" s="220"/>
      <c r="ATF934" s="220"/>
      <c r="ATG934" s="220"/>
      <c r="ATH934" s="220"/>
      <c r="ATI934" s="220"/>
      <c r="ATJ934" s="220"/>
      <c r="ATK934" s="220"/>
      <c r="ATL934" s="220"/>
      <c r="ATM934" s="220"/>
      <c r="ATN934" s="220"/>
      <c r="ATO934" s="220"/>
      <c r="ATP934" s="220"/>
      <c r="ATQ934" s="220"/>
      <c r="ATR934" s="220"/>
      <c r="ATS934" s="220"/>
      <c r="ATT934" s="220"/>
      <c r="ATU934" s="220"/>
      <c r="ATV934" s="220"/>
      <c r="ATW934" s="220"/>
      <c r="ATX934" s="220"/>
      <c r="ATY934" s="220"/>
      <c r="ATZ934" s="220"/>
      <c r="AUA934" s="220"/>
      <c r="AUB934" s="220"/>
      <c r="AUC934" s="220"/>
      <c r="AUD934" s="220"/>
      <c r="AUE934" s="220"/>
      <c r="AUF934" s="220"/>
      <c r="AUG934" s="220"/>
      <c r="AUH934" s="220"/>
      <c r="AUI934" s="220"/>
      <c r="AUJ934" s="220"/>
      <c r="AUK934" s="220"/>
      <c r="AUL934" s="220"/>
      <c r="AUM934" s="220"/>
      <c r="AUN934" s="220"/>
      <c r="AUO934" s="220"/>
      <c r="AUP934" s="220"/>
      <c r="AUQ934" s="220"/>
      <c r="AUR934" s="220"/>
      <c r="AUS934" s="220"/>
      <c r="AUT934" s="220"/>
      <c r="AUU934" s="220"/>
      <c r="AUV934" s="220"/>
      <c r="AUW934" s="220"/>
      <c r="AUX934" s="220"/>
      <c r="AUY934" s="220"/>
      <c r="AUZ934" s="220"/>
      <c r="AVA934" s="220"/>
      <c r="AVB934" s="220"/>
      <c r="AVC934" s="220"/>
      <c r="AVD934" s="220"/>
      <c r="AVE934" s="220"/>
      <c r="AVF934" s="220"/>
      <c r="AVG934" s="220"/>
      <c r="AVH934" s="220"/>
      <c r="AVI934" s="220"/>
      <c r="AVJ934" s="220"/>
      <c r="AVK934" s="220"/>
      <c r="AVL934" s="220"/>
      <c r="AVM934" s="220"/>
      <c r="AVN934" s="220"/>
      <c r="AVO934" s="220"/>
      <c r="AVP934" s="220"/>
      <c r="AVQ934" s="220"/>
      <c r="AVR934" s="220"/>
      <c r="AVY934" s="220"/>
      <c r="AVZ934" s="220"/>
      <c r="AWA934" s="220"/>
      <c r="AWB934" s="220"/>
      <c r="AWG934" s="220"/>
      <c r="AWH934" s="220"/>
      <c r="AWI934" s="220"/>
      <c r="AWJ934" s="220"/>
      <c r="AWK934" s="220"/>
      <c r="AWL934" s="220"/>
      <c r="AWM934" s="220"/>
      <c r="AWN934" s="220"/>
      <c r="AWO934" s="220"/>
      <c r="AWP934" s="220"/>
      <c r="AWQ934" s="220"/>
      <c r="AWR934" s="220"/>
      <c r="AWS934" s="220"/>
      <c r="AWT934" s="220"/>
      <c r="AWU934" s="220"/>
      <c r="AWV934" s="220"/>
      <c r="AWW934" s="220"/>
      <c r="AWX934" s="220"/>
      <c r="AWY934" s="220"/>
      <c r="AWZ934" s="220"/>
      <c r="AXA934" s="220"/>
      <c r="AXB934" s="220"/>
      <c r="AXC934" s="220"/>
      <c r="AXD934" s="220"/>
      <c r="AXE934" s="220"/>
      <c r="AXF934" s="220"/>
      <c r="AXG934" s="220"/>
      <c r="AXH934" s="220"/>
      <c r="AXI934" s="220"/>
      <c r="AXJ934" s="220"/>
      <c r="AXK934" s="220"/>
      <c r="AXL934" s="220"/>
      <c r="AXM934" s="220"/>
      <c r="AXN934" s="220"/>
      <c r="AXO934" s="220"/>
      <c r="AXP934" s="220"/>
      <c r="AXQ934" s="220"/>
      <c r="AXR934" s="220"/>
      <c r="AXS934" s="220"/>
      <c r="AXT934" s="220"/>
      <c r="AXU934" s="220"/>
      <c r="AXV934" s="220"/>
      <c r="AXW934" s="220"/>
      <c r="AXX934" s="220"/>
      <c r="AXY934" s="220"/>
      <c r="AXZ934" s="220"/>
      <c r="AYA934" s="220"/>
      <c r="AYB934" s="220"/>
      <c r="AYC934" s="220"/>
      <c r="AYD934" s="220"/>
      <c r="AYE934" s="220"/>
      <c r="AYF934" s="220"/>
      <c r="AYG934" s="220"/>
      <c r="AYH934" s="220"/>
      <c r="AYI934" s="220"/>
      <c r="AYJ934" s="220"/>
      <c r="AYK934" s="220"/>
      <c r="AYL934" s="220"/>
      <c r="AYM934" s="220"/>
      <c r="AYN934" s="220"/>
      <c r="AYO934" s="220"/>
      <c r="AYP934" s="220"/>
      <c r="AYQ934" s="220"/>
      <c r="AYR934" s="220"/>
      <c r="AYS934" s="220"/>
      <c r="AYT934" s="220"/>
      <c r="AYU934" s="220"/>
      <c r="AYV934" s="220"/>
      <c r="AYW934" s="220"/>
      <c r="AYX934" s="220"/>
      <c r="AYY934" s="220"/>
      <c r="AYZ934" s="220"/>
      <c r="AZA934" s="220"/>
      <c r="AZB934" s="220"/>
      <c r="AZC934" s="220"/>
      <c r="AZD934" s="220"/>
      <c r="AZE934" s="220"/>
      <c r="AZF934" s="220"/>
      <c r="AZG934" s="220"/>
      <c r="AZH934" s="220"/>
      <c r="AZI934" s="220"/>
      <c r="AZJ934" s="220"/>
      <c r="AZK934" s="220"/>
      <c r="AZL934" s="220"/>
      <c r="AZM934" s="220"/>
      <c r="AZN934" s="220"/>
      <c r="AZO934" s="220"/>
      <c r="AZP934" s="220"/>
      <c r="AZQ934" s="220"/>
      <c r="AZR934" s="220"/>
      <c r="AZS934" s="220"/>
      <c r="AZT934" s="220"/>
      <c r="AZU934" s="220"/>
      <c r="AZV934" s="220"/>
      <c r="AZW934" s="220"/>
      <c r="AZX934" s="220"/>
      <c r="AZY934" s="220"/>
      <c r="AZZ934" s="220"/>
      <c r="BAA934" s="220"/>
      <c r="BAB934" s="220"/>
      <c r="BAC934" s="220"/>
      <c r="BAD934" s="220"/>
      <c r="BAE934" s="220"/>
      <c r="BAF934" s="220"/>
      <c r="BAG934" s="220"/>
      <c r="BAH934" s="220"/>
      <c r="BAI934" s="220"/>
      <c r="BAJ934" s="220"/>
      <c r="BAK934" s="220"/>
      <c r="BAL934" s="220"/>
      <c r="BAM934" s="220"/>
      <c r="BAN934" s="220"/>
      <c r="BAO934" s="220"/>
      <c r="BAP934" s="220"/>
      <c r="BAQ934" s="220"/>
      <c r="BAR934" s="220"/>
      <c r="BAS934" s="220"/>
      <c r="BAT934" s="220"/>
      <c r="BAU934" s="220"/>
      <c r="BAV934" s="220"/>
      <c r="BAW934" s="220"/>
      <c r="BAX934" s="220"/>
      <c r="BAY934" s="220"/>
      <c r="BAZ934" s="220"/>
      <c r="BBA934" s="220"/>
      <c r="BBB934" s="220"/>
      <c r="BBC934" s="220"/>
      <c r="BBD934" s="220"/>
      <c r="BBE934" s="220"/>
      <c r="BBF934" s="220"/>
      <c r="BBG934" s="220"/>
      <c r="BBH934" s="220"/>
      <c r="BBI934" s="220"/>
      <c r="BBJ934" s="220"/>
      <c r="BBK934" s="220"/>
      <c r="BBL934" s="220"/>
      <c r="BBM934" s="220"/>
      <c r="BBN934" s="220"/>
      <c r="BBO934" s="220"/>
      <c r="BBP934" s="220"/>
      <c r="BBQ934" s="220"/>
      <c r="BBR934" s="220"/>
      <c r="BBS934" s="220"/>
      <c r="BBT934" s="220"/>
      <c r="BBU934" s="220"/>
      <c r="BBV934" s="220"/>
      <c r="BBW934" s="220"/>
      <c r="BBX934" s="220"/>
      <c r="BBY934" s="220"/>
      <c r="BBZ934" s="220"/>
      <c r="BCA934" s="220"/>
      <c r="BCB934" s="220"/>
      <c r="BCC934" s="220"/>
      <c r="BCD934" s="220"/>
      <c r="BCE934" s="220"/>
      <c r="BCF934" s="220"/>
      <c r="BCG934" s="220"/>
      <c r="BCH934" s="220"/>
      <c r="BCI934" s="220"/>
      <c r="BCJ934" s="220"/>
      <c r="BCK934" s="220"/>
      <c r="BCL934" s="220"/>
      <c r="BCM934" s="220"/>
      <c r="BCN934" s="220"/>
      <c r="BCO934" s="220"/>
      <c r="BCP934" s="220"/>
      <c r="BCQ934" s="220"/>
      <c r="BCR934" s="220"/>
      <c r="BCS934" s="220"/>
      <c r="BCT934" s="220"/>
      <c r="BCU934" s="220"/>
      <c r="BCV934" s="220"/>
      <c r="BCW934" s="220"/>
      <c r="BCX934" s="220"/>
      <c r="BCY934" s="220"/>
      <c r="BCZ934" s="220"/>
      <c r="BDA934" s="220"/>
      <c r="BDB934" s="220"/>
      <c r="BDC934" s="220"/>
      <c r="BDD934" s="220"/>
      <c r="BDE934" s="220"/>
      <c r="BDF934" s="220"/>
      <c r="BDG934" s="220"/>
      <c r="BDH934" s="220"/>
      <c r="BDI934" s="220"/>
      <c r="BDJ934" s="220"/>
      <c r="BDK934" s="220"/>
      <c r="BDL934" s="220"/>
      <c r="BDM934" s="220"/>
      <c r="BDN934" s="220"/>
      <c r="BDO934" s="220"/>
      <c r="BDP934" s="220"/>
      <c r="BDQ934" s="220"/>
      <c r="BDR934" s="220"/>
      <c r="BDS934" s="220"/>
      <c r="BDT934" s="220"/>
      <c r="BDU934" s="220"/>
      <c r="BDV934" s="220"/>
      <c r="BDW934" s="220"/>
      <c r="BDX934" s="220"/>
      <c r="BDY934" s="220"/>
      <c r="BDZ934" s="220"/>
      <c r="BEA934" s="220"/>
      <c r="BEB934" s="220"/>
      <c r="BEC934" s="220"/>
      <c r="BED934" s="220"/>
      <c r="BEE934" s="220"/>
      <c r="BEF934" s="220"/>
      <c r="BEG934" s="220"/>
      <c r="BEH934" s="220"/>
      <c r="BEI934" s="220"/>
      <c r="BEJ934" s="220"/>
      <c r="BEK934" s="220"/>
      <c r="BEL934" s="220"/>
      <c r="BEM934" s="220"/>
      <c r="BEN934" s="220"/>
      <c r="BEO934" s="220"/>
      <c r="BEP934" s="220"/>
      <c r="BEQ934" s="220"/>
      <c r="BER934" s="220"/>
      <c r="BES934" s="220"/>
      <c r="BET934" s="220"/>
      <c r="BEU934" s="220"/>
      <c r="BEV934" s="220"/>
      <c r="BEW934" s="220"/>
      <c r="BEX934" s="220"/>
      <c r="BEY934" s="220"/>
      <c r="BEZ934" s="220"/>
      <c r="BFA934" s="220"/>
      <c r="BFB934" s="220"/>
      <c r="BFC934" s="220"/>
      <c r="BFD934" s="220"/>
      <c r="BFE934" s="220"/>
      <c r="BFF934" s="220"/>
      <c r="BFG934" s="220"/>
      <c r="BFH934" s="220"/>
      <c r="BFI934" s="220"/>
      <c r="BFJ934" s="220"/>
      <c r="BFK934" s="220"/>
      <c r="BFL934" s="220"/>
      <c r="BFM934" s="220"/>
      <c r="BFN934" s="220"/>
      <c r="BFU934" s="220"/>
      <c r="BFV934" s="220"/>
      <c r="BFW934" s="220"/>
      <c r="BFX934" s="220"/>
      <c r="BGC934" s="220"/>
      <c r="BGD934" s="220"/>
      <c r="BGE934" s="220"/>
      <c r="BGF934" s="220"/>
      <c r="BGG934" s="220"/>
      <c r="BGH934" s="220"/>
      <c r="BGI934" s="220"/>
      <c r="BGJ934" s="220"/>
      <c r="BGK934" s="220"/>
      <c r="BGL934" s="220"/>
      <c r="BGM934" s="220"/>
      <c r="BGN934" s="220"/>
      <c r="BGO934" s="220"/>
      <c r="BGP934" s="220"/>
      <c r="BGQ934" s="220"/>
      <c r="BGR934" s="220"/>
      <c r="BGS934" s="220"/>
      <c r="BGT934" s="220"/>
      <c r="BGU934" s="220"/>
      <c r="BGV934" s="220"/>
      <c r="BGW934" s="220"/>
      <c r="BGX934" s="220"/>
      <c r="BGY934" s="220"/>
      <c r="BGZ934" s="220"/>
      <c r="BHA934" s="220"/>
      <c r="BHB934" s="220"/>
      <c r="BHC934" s="220"/>
      <c r="BHD934" s="220"/>
      <c r="BHE934" s="220"/>
      <c r="BHF934" s="220"/>
      <c r="BHG934" s="220"/>
      <c r="BHH934" s="220"/>
      <c r="BHI934" s="220"/>
      <c r="BHJ934" s="220"/>
      <c r="BHK934" s="220"/>
      <c r="BHL934" s="220"/>
      <c r="BHM934" s="220"/>
      <c r="BHN934" s="220"/>
      <c r="BHO934" s="220"/>
      <c r="BHP934" s="220"/>
      <c r="BHQ934" s="220"/>
      <c r="BHR934" s="220"/>
      <c r="BHS934" s="220"/>
      <c r="BHT934" s="220"/>
      <c r="BHU934" s="220"/>
      <c r="BHV934" s="220"/>
      <c r="BHW934" s="220"/>
      <c r="BHX934" s="220"/>
      <c r="BHY934" s="220"/>
      <c r="BHZ934" s="220"/>
      <c r="BIA934" s="220"/>
      <c r="BIB934" s="220"/>
      <c r="BIC934" s="220"/>
      <c r="BID934" s="220"/>
      <c r="BIE934" s="220"/>
      <c r="BIF934" s="220"/>
      <c r="BIG934" s="220"/>
      <c r="BIH934" s="220"/>
      <c r="BII934" s="220"/>
      <c r="BIJ934" s="220"/>
      <c r="BIK934" s="220"/>
      <c r="BIL934" s="220"/>
      <c r="BIM934" s="220"/>
      <c r="BIN934" s="220"/>
      <c r="BIO934" s="220"/>
      <c r="BIP934" s="220"/>
      <c r="BIQ934" s="220"/>
      <c r="BIR934" s="220"/>
      <c r="BIS934" s="220"/>
      <c r="BIT934" s="220"/>
      <c r="BIU934" s="220"/>
      <c r="BIV934" s="220"/>
      <c r="BIW934" s="220"/>
      <c r="BIX934" s="220"/>
      <c r="BIY934" s="220"/>
      <c r="BIZ934" s="220"/>
      <c r="BJA934" s="220"/>
      <c r="BJB934" s="220"/>
      <c r="BJC934" s="220"/>
      <c r="BJD934" s="220"/>
      <c r="BJE934" s="220"/>
      <c r="BJF934" s="220"/>
      <c r="BJG934" s="220"/>
      <c r="BJH934" s="220"/>
      <c r="BJI934" s="220"/>
      <c r="BJJ934" s="220"/>
      <c r="BJK934" s="220"/>
      <c r="BJL934" s="220"/>
      <c r="BJM934" s="220"/>
      <c r="BJN934" s="220"/>
      <c r="BJO934" s="220"/>
      <c r="BJP934" s="220"/>
      <c r="BJQ934" s="220"/>
      <c r="BJR934" s="220"/>
      <c r="BJS934" s="220"/>
      <c r="BJT934" s="220"/>
      <c r="BJU934" s="220"/>
      <c r="BJV934" s="220"/>
      <c r="BJW934" s="220"/>
      <c r="BJX934" s="220"/>
      <c r="BJY934" s="220"/>
      <c r="BJZ934" s="220"/>
      <c r="BKA934" s="220"/>
      <c r="BKB934" s="220"/>
      <c r="BKC934" s="220"/>
      <c r="BKD934" s="220"/>
      <c r="BKE934" s="220"/>
      <c r="BKF934" s="220"/>
      <c r="BKG934" s="220"/>
      <c r="BKH934" s="220"/>
      <c r="BKI934" s="220"/>
      <c r="BKJ934" s="220"/>
      <c r="BKK934" s="220"/>
      <c r="BKL934" s="220"/>
      <c r="BKM934" s="220"/>
      <c r="BKN934" s="220"/>
      <c r="BKO934" s="220"/>
      <c r="BKP934" s="220"/>
      <c r="BKQ934" s="220"/>
      <c r="BKR934" s="220"/>
      <c r="BKS934" s="220"/>
      <c r="BKT934" s="220"/>
      <c r="BKU934" s="220"/>
      <c r="BKV934" s="220"/>
      <c r="BKW934" s="220"/>
      <c r="BKX934" s="220"/>
      <c r="BKY934" s="220"/>
      <c r="BKZ934" s="220"/>
      <c r="BLA934" s="220"/>
      <c r="BLB934" s="220"/>
      <c r="BLC934" s="220"/>
      <c r="BLD934" s="220"/>
      <c r="BLE934" s="220"/>
      <c r="BLF934" s="220"/>
      <c r="BLG934" s="220"/>
      <c r="BLH934" s="220"/>
      <c r="BLI934" s="220"/>
      <c r="BLJ934" s="220"/>
      <c r="BLK934" s="220"/>
      <c r="BLL934" s="220"/>
      <c r="BLM934" s="220"/>
      <c r="BLN934" s="220"/>
      <c r="BLO934" s="220"/>
      <c r="BLP934" s="220"/>
      <c r="BLQ934" s="220"/>
      <c r="BLR934" s="220"/>
      <c r="BLS934" s="220"/>
      <c r="BLT934" s="220"/>
      <c r="BLU934" s="220"/>
      <c r="BLV934" s="220"/>
      <c r="BLW934" s="220"/>
      <c r="BLX934" s="220"/>
      <c r="BLY934" s="220"/>
      <c r="BLZ934" s="220"/>
      <c r="BMA934" s="220"/>
      <c r="BMB934" s="220"/>
      <c r="BMC934" s="220"/>
      <c r="BMD934" s="220"/>
      <c r="BME934" s="220"/>
      <c r="BMF934" s="220"/>
      <c r="BMG934" s="220"/>
      <c r="BMH934" s="220"/>
      <c r="BMI934" s="220"/>
      <c r="BMJ934" s="220"/>
      <c r="BMK934" s="220"/>
      <c r="BML934" s="220"/>
      <c r="BMM934" s="220"/>
      <c r="BMN934" s="220"/>
      <c r="BMO934" s="220"/>
      <c r="BMP934" s="220"/>
      <c r="BMQ934" s="220"/>
      <c r="BMR934" s="220"/>
      <c r="BMS934" s="220"/>
      <c r="BMT934" s="220"/>
      <c r="BMU934" s="220"/>
      <c r="BMV934" s="220"/>
      <c r="BMW934" s="220"/>
      <c r="BMX934" s="220"/>
      <c r="BMY934" s="220"/>
      <c r="BMZ934" s="220"/>
      <c r="BNA934" s="220"/>
      <c r="BNB934" s="220"/>
      <c r="BNC934" s="220"/>
      <c r="BND934" s="220"/>
      <c r="BNE934" s="220"/>
      <c r="BNF934" s="220"/>
      <c r="BNG934" s="220"/>
      <c r="BNH934" s="220"/>
      <c r="BNI934" s="220"/>
      <c r="BNJ934" s="220"/>
      <c r="BNK934" s="220"/>
      <c r="BNL934" s="220"/>
      <c r="BNM934" s="220"/>
      <c r="BNN934" s="220"/>
      <c r="BNO934" s="220"/>
      <c r="BNP934" s="220"/>
      <c r="BNQ934" s="220"/>
      <c r="BNR934" s="220"/>
      <c r="BNS934" s="220"/>
      <c r="BNT934" s="220"/>
      <c r="BNU934" s="220"/>
      <c r="BNV934" s="220"/>
      <c r="BNW934" s="220"/>
      <c r="BNX934" s="220"/>
      <c r="BNY934" s="220"/>
      <c r="BNZ934" s="220"/>
      <c r="BOA934" s="220"/>
      <c r="BOB934" s="220"/>
      <c r="BOC934" s="220"/>
      <c r="BOD934" s="220"/>
      <c r="BOE934" s="220"/>
      <c r="BOF934" s="220"/>
      <c r="BOG934" s="220"/>
      <c r="BOH934" s="220"/>
      <c r="BOI934" s="220"/>
      <c r="BOJ934" s="220"/>
      <c r="BOK934" s="220"/>
      <c r="BOL934" s="220"/>
      <c r="BOM934" s="220"/>
      <c r="BON934" s="220"/>
      <c r="BOO934" s="220"/>
      <c r="BOP934" s="220"/>
      <c r="BOQ934" s="220"/>
      <c r="BOR934" s="220"/>
      <c r="BOS934" s="220"/>
      <c r="BOT934" s="220"/>
      <c r="BOU934" s="220"/>
      <c r="BOV934" s="220"/>
      <c r="BOW934" s="220"/>
      <c r="BOX934" s="220"/>
      <c r="BOY934" s="220"/>
      <c r="BOZ934" s="220"/>
      <c r="BPA934" s="220"/>
      <c r="BPB934" s="220"/>
      <c r="BPC934" s="220"/>
      <c r="BPD934" s="220"/>
      <c r="BPE934" s="220"/>
      <c r="BPF934" s="220"/>
      <c r="BPG934" s="220"/>
      <c r="BPH934" s="220"/>
      <c r="BPI934" s="220"/>
      <c r="BPJ934" s="220"/>
      <c r="BPQ934" s="220"/>
      <c r="BPR934" s="220"/>
      <c r="BPS934" s="220"/>
      <c r="BPT934" s="220"/>
      <c r="BPY934" s="220"/>
      <c r="BPZ934" s="220"/>
      <c r="BQA934" s="220"/>
      <c r="BQB934" s="220"/>
      <c r="BQC934" s="220"/>
      <c r="BQD934" s="220"/>
      <c r="BQE934" s="220"/>
      <c r="BQF934" s="220"/>
      <c r="BQG934" s="220"/>
      <c r="BQH934" s="220"/>
      <c r="BQI934" s="220"/>
      <c r="BQJ934" s="220"/>
      <c r="BQK934" s="220"/>
      <c r="BQL934" s="220"/>
      <c r="BQM934" s="220"/>
      <c r="BQN934" s="220"/>
      <c r="BQO934" s="220"/>
      <c r="BQP934" s="220"/>
      <c r="BQQ934" s="220"/>
      <c r="BQR934" s="220"/>
      <c r="BQS934" s="220"/>
      <c r="BQT934" s="220"/>
      <c r="BQU934" s="220"/>
      <c r="BQV934" s="220"/>
      <c r="BQW934" s="220"/>
      <c r="BQX934" s="220"/>
      <c r="BQY934" s="220"/>
      <c r="BQZ934" s="220"/>
      <c r="BRA934" s="220"/>
      <c r="BRB934" s="220"/>
      <c r="BRC934" s="220"/>
      <c r="BRD934" s="220"/>
      <c r="BRE934" s="220"/>
      <c r="BRF934" s="220"/>
      <c r="BRG934" s="220"/>
      <c r="BRH934" s="220"/>
      <c r="BRI934" s="220"/>
      <c r="BRJ934" s="220"/>
      <c r="BRK934" s="220"/>
      <c r="BRL934" s="220"/>
      <c r="BRM934" s="220"/>
      <c r="BRN934" s="220"/>
      <c r="BRO934" s="220"/>
      <c r="BRP934" s="220"/>
      <c r="BRQ934" s="220"/>
      <c r="BRR934" s="220"/>
      <c r="BRS934" s="220"/>
      <c r="BRT934" s="220"/>
      <c r="BRU934" s="220"/>
      <c r="BRV934" s="220"/>
      <c r="BRW934" s="220"/>
      <c r="BRX934" s="220"/>
      <c r="BRY934" s="220"/>
      <c r="BRZ934" s="220"/>
      <c r="BSA934" s="220"/>
      <c r="BSB934" s="220"/>
      <c r="BSC934" s="220"/>
      <c r="BSD934" s="220"/>
      <c r="BSE934" s="220"/>
      <c r="BSF934" s="220"/>
      <c r="BSG934" s="220"/>
      <c r="BSH934" s="220"/>
      <c r="BSI934" s="220"/>
      <c r="BSJ934" s="220"/>
      <c r="BSK934" s="220"/>
      <c r="BSL934" s="220"/>
      <c r="BSM934" s="220"/>
      <c r="BSN934" s="220"/>
      <c r="BSO934" s="220"/>
      <c r="BSP934" s="220"/>
      <c r="BSQ934" s="220"/>
      <c r="BSR934" s="220"/>
      <c r="BSS934" s="220"/>
      <c r="BST934" s="220"/>
      <c r="BSU934" s="220"/>
      <c r="BSV934" s="220"/>
      <c r="BSW934" s="220"/>
      <c r="BSX934" s="220"/>
      <c r="BSY934" s="220"/>
      <c r="BSZ934" s="220"/>
      <c r="BTA934" s="220"/>
      <c r="BTB934" s="220"/>
      <c r="BTC934" s="220"/>
      <c r="BTD934" s="220"/>
      <c r="BTE934" s="220"/>
      <c r="BTF934" s="220"/>
      <c r="BTG934" s="220"/>
      <c r="BTH934" s="220"/>
      <c r="BTI934" s="220"/>
      <c r="BTJ934" s="220"/>
      <c r="BTK934" s="220"/>
      <c r="BTL934" s="220"/>
      <c r="BTM934" s="220"/>
      <c r="BTN934" s="220"/>
      <c r="BTO934" s="220"/>
      <c r="BTP934" s="220"/>
      <c r="BTQ934" s="220"/>
      <c r="BTR934" s="220"/>
      <c r="BTS934" s="220"/>
      <c r="BTT934" s="220"/>
      <c r="BTU934" s="220"/>
      <c r="BTV934" s="220"/>
      <c r="BTW934" s="220"/>
      <c r="BTX934" s="220"/>
      <c r="BTY934" s="220"/>
      <c r="BTZ934" s="220"/>
      <c r="BUA934" s="220"/>
      <c r="BUB934" s="220"/>
      <c r="BUC934" s="220"/>
      <c r="BUD934" s="220"/>
      <c r="BUE934" s="220"/>
      <c r="BUF934" s="220"/>
      <c r="BUG934" s="220"/>
      <c r="BUH934" s="220"/>
      <c r="BUI934" s="220"/>
      <c r="BUJ934" s="220"/>
      <c r="BUK934" s="220"/>
      <c r="BUL934" s="220"/>
      <c r="BUM934" s="220"/>
      <c r="BUN934" s="220"/>
      <c r="BUO934" s="220"/>
      <c r="BUP934" s="220"/>
      <c r="BUQ934" s="220"/>
      <c r="BUR934" s="220"/>
      <c r="BUS934" s="220"/>
      <c r="BUT934" s="220"/>
      <c r="BUU934" s="220"/>
      <c r="BUV934" s="220"/>
      <c r="BUW934" s="220"/>
      <c r="BUX934" s="220"/>
      <c r="BUY934" s="220"/>
      <c r="BUZ934" s="220"/>
      <c r="BVA934" s="220"/>
      <c r="BVB934" s="220"/>
      <c r="BVC934" s="220"/>
      <c r="BVD934" s="220"/>
      <c r="BVE934" s="220"/>
      <c r="BVF934" s="220"/>
      <c r="BVG934" s="220"/>
      <c r="BVH934" s="220"/>
      <c r="BVI934" s="220"/>
      <c r="BVJ934" s="220"/>
      <c r="BVK934" s="220"/>
      <c r="BVL934" s="220"/>
      <c r="BVM934" s="220"/>
      <c r="BVN934" s="220"/>
      <c r="BVO934" s="220"/>
      <c r="BVP934" s="220"/>
      <c r="BVQ934" s="220"/>
      <c r="BVR934" s="220"/>
      <c r="BVS934" s="220"/>
      <c r="BVT934" s="220"/>
      <c r="BVU934" s="220"/>
      <c r="BVV934" s="220"/>
      <c r="BVW934" s="220"/>
      <c r="BVX934" s="220"/>
      <c r="BVY934" s="220"/>
      <c r="BVZ934" s="220"/>
      <c r="BWA934" s="220"/>
      <c r="BWB934" s="220"/>
      <c r="BWC934" s="220"/>
      <c r="BWD934" s="220"/>
      <c r="BWE934" s="220"/>
      <c r="BWF934" s="220"/>
      <c r="BWG934" s="220"/>
      <c r="BWH934" s="220"/>
      <c r="BWI934" s="220"/>
      <c r="BWJ934" s="220"/>
      <c r="BWK934" s="220"/>
      <c r="BWL934" s="220"/>
      <c r="BWM934" s="220"/>
      <c r="BWN934" s="220"/>
      <c r="BWO934" s="220"/>
      <c r="BWP934" s="220"/>
      <c r="BWQ934" s="220"/>
      <c r="BWR934" s="220"/>
      <c r="BWS934" s="220"/>
      <c r="BWT934" s="220"/>
      <c r="BWU934" s="220"/>
      <c r="BWV934" s="220"/>
      <c r="BWW934" s="220"/>
      <c r="BWX934" s="220"/>
      <c r="BWY934" s="220"/>
      <c r="BWZ934" s="220"/>
      <c r="BXA934" s="220"/>
      <c r="BXB934" s="220"/>
      <c r="BXC934" s="220"/>
      <c r="BXD934" s="220"/>
      <c r="BXE934" s="220"/>
      <c r="BXF934" s="220"/>
      <c r="BXG934" s="220"/>
      <c r="BXH934" s="220"/>
      <c r="BXI934" s="220"/>
      <c r="BXJ934" s="220"/>
      <c r="BXK934" s="220"/>
      <c r="BXL934" s="220"/>
      <c r="BXM934" s="220"/>
      <c r="BXN934" s="220"/>
      <c r="BXO934" s="220"/>
      <c r="BXP934" s="220"/>
      <c r="BXQ934" s="220"/>
      <c r="BXR934" s="220"/>
      <c r="BXS934" s="220"/>
      <c r="BXT934" s="220"/>
      <c r="BXU934" s="220"/>
      <c r="BXV934" s="220"/>
      <c r="BXW934" s="220"/>
      <c r="BXX934" s="220"/>
      <c r="BXY934" s="220"/>
      <c r="BXZ934" s="220"/>
      <c r="BYA934" s="220"/>
      <c r="BYB934" s="220"/>
      <c r="BYC934" s="220"/>
      <c r="BYD934" s="220"/>
      <c r="BYE934" s="220"/>
      <c r="BYF934" s="220"/>
      <c r="BYG934" s="220"/>
      <c r="BYH934" s="220"/>
      <c r="BYI934" s="220"/>
      <c r="BYJ934" s="220"/>
      <c r="BYK934" s="220"/>
      <c r="BYL934" s="220"/>
      <c r="BYM934" s="220"/>
      <c r="BYN934" s="220"/>
      <c r="BYO934" s="220"/>
      <c r="BYP934" s="220"/>
      <c r="BYQ934" s="220"/>
      <c r="BYR934" s="220"/>
      <c r="BYS934" s="220"/>
      <c r="BYT934" s="220"/>
      <c r="BYU934" s="220"/>
      <c r="BYV934" s="220"/>
      <c r="BYW934" s="220"/>
      <c r="BYX934" s="220"/>
      <c r="BYY934" s="220"/>
      <c r="BYZ934" s="220"/>
      <c r="BZA934" s="220"/>
      <c r="BZB934" s="220"/>
      <c r="BZC934" s="220"/>
      <c r="BZD934" s="220"/>
      <c r="BZE934" s="220"/>
      <c r="BZF934" s="220"/>
      <c r="BZM934" s="220"/>
      <c r="BZN934" s="220"/>
      <c r="BZO934" s="220"/>
      <c r="BZP934" s="220"/>
      <c r="BZU934" s="220"/>
      <c r="BZV934" s="220"/>
      <c r="BZW934" s="220"/>
      <c r="BZX934" s="220"/>
      <c r="BZY934" s="220"/>
      <c r="BZZ934" s="220"/>
      <c r="CAA934" s="220"/>
      <c r="CAB934" s="220"/>
      <c r="CAC934" s="220"/>
      <c r="CAD934" s="220"/>
      <c r="CAE934" s="220"/>
      <c r="CAF934" s="220"/>
      <c r="CAG934" s="220"/>
      <c r="CAH934" s="220"/>
      <c r="CAI934" s="220"/>
      <c r="CAJ934" s="220"/>
      <c r="CAK934" s="220"/>
      <c r="CAL934" s="220"/>
      <c r="CAM934" s="220"/>
      <c r="CAN934" s="220"/>
      <c r="CAO934" s="220"/>
      <c r="CAP934" s="220"/>
      <c r="CAQ934" s="220"/>
      <c r="CAR934" s="220"/>
      <c r="CAS934" s="220"/>
      <c r="CAT934" s="220"/>
      <c r="CAU934" s="220"/>
      <c r="CAV934" s="220"/>
      <c r="CAW934" s="220"/>
      <c r="CAX934" s="220"/>
      <c r="CAY934" s="220"/>
      <c r="CAZ934" s="220"/>
      <c r="CBA934" s="220"/>
      <c r="CBB934" s="220"/>
      <c r="CBC934" s="220"/>
      <c r="CBD934" s="220"/>
      <c r="CBE934" s="220"/>
      <c r="CBF934" s="220"/>
      <c r="CBG934" s="220"/>
      <c r="CBH934" s="220"/>
      <c r="CBI934" s="220"/>
      <c r="CBJ934" s="220"/>
      <c r="CBK934" s="220"/>
      <c r="CBL934" s="220"/>
      <c r="CBM934" s="220"/>
      <c r="CBN934" s="220"/>
      <c r="CBO934" s="220"/>
      <c r="CBP934" s="220"/>
      <c r="CBQ934" s="220"/>
      <c r="CBR934" s="220"/>
      <c r="CBS934" s="220"/>
      <c r="CBT934" s="220"/>
      <c r="CBU934" s="220"/>
      <c r="CBV934" s="220"/>
      <c r="CBW934" s="220"/>
      <c r="CBX934" s="220"/>
      <c r="CBY934" s="220"/>
      <c r="CBZ934" s="220"/>
      <c r="CCA934" s="220"/>
      <c r="CCB934" s="220"/>
      <c r="CCC934" s="220"/>
      <c r="CCD934" s="220"/>
      <c r="CCE934" s="220"/>
      <c r="CCF934" s="220"/>
      <c r="CCG934" s="220"/>
      <c r="CCH934" s="220"/>
      <c r="CCI934" s="220"/>
      <c r="CCJ934" s="220"/>
      <c r="CCK934" s="220"/>
      <c r="CCL934" s="220"/>
      <c r="CCM934" s="220"/>
      <c r="CCN934" s="220"/>
      <c r="CCO934" s="220"/>
      <c r="CCP934" s="220"/>
      <c r="CCQ934" s="220"/>
      <c r="CCR934" s="220"/>
      <c r="CCS934" s="220"/>
      <c r="CCT934" s="220"/>
      <c r="CCU934" s="220"/>
      <c r="CCV934" s="220"/>
      <c r="CCW934" s="220"/>
      <c r="CCX934" s="220"/>
      <c r="CCY934" s="220"/>
      <c r="CCZ934" s="220"/>
      <c r="CDA934" s="220"/>
      <c r="CDB934" s="220"/>
      <c r="CDC934" s="220"/>
      <c r="CDD934" s="220"/>
      <c r="CDE934" s="220"/>
      <c r="CDF934" s="220"/>
      <c r="CDG934" s="220"/>
      <c r="CDH934" s="220"/>
      <c r="CDI934" s="220"/>
      <c r="CDJ934" s="220"/>
      <c r="CDK934" s="220"/>
      <c r="CDL934" s="220"/>
      <c r="CDM934" s="220"/>
      <c r="CDN934" s="220"/>
      <c r="CDO934" s="220"/>
      <c r="CDP934" s="220"/>
      <c r="CDQ934" s="220"/>
      <c r="CDR934" s="220"/>
      <c r="CDS934" s="220"/>
      <c r="CDT934" s="220"/>
      <c r="CDU934" s="220"/>
      <c r="CDV934" s="220"/>
      <c r="CDW934" s="220"/>
      <c r="CDX934" s="220"/>
      <c r="CDY934" s="220"/>
      <c r="CDZ934" s="220"/>
      <c r="CEA934" s="220"/>
      <c r="CEB934" s="220"/>
      <c r="CEC934" s="220"/>
      <c r="CED934" s="220"/>
      <c r="CEE934" s="220"/>
      <c r="CEF934" s="220"/>
      <c r="CEG934" s="220"/>
      <c r="CEH934" s="220"/>
      <c r="CEI934" s="220"/>
      <c r="CEJ934" s="220"/>
      <c r="CEK934" s="220"/>
      <c r="CEL934" s="220"/>
      <c r="CEM934" s="220"/>
      <c r="CEN934" s="220"/>
      <c r="CEO934" s="220"/>
      <c r="CEP934" s="220"/>
      <c r="CEQ934" s="220"/>
      <c r="CER934" s="220"/>
      <c r="CES934" s="220"/>
      <c r="CET934" s="220"/>
      <c r="CEU934" s="220"/>
      <c r="CEV934" s="220"/>
      <c r="CEW934" s="220"/>
      <c r="CEX934" s="220"/>
      <c r="CEY934" s="220"/>
      <c r="CEZ934" s="220"/>
      <c r="CFA934" s="220"/>
      <c r="CFB934" s="220"/>
      <c r="CFC934" s="220"/>
      <c r="CFD934" s="220"/>
      <c r="CFE934" s="220"/>
      <c r="CFF934" s="220"/>
      <c r="CFG934" s="220"/>
      <c r="CFH934" s="220"/>
      <c r="CFI934" s="220"/>
      <c r="CFJ934" s="220"/>
      <c r="CFK934" s="220"/>
      <c r="CFL934" s="220"/>
      <c r="CFM934" s="220"/>
      <c r="CFN934" s="220"/>
      <c r="CFO934" s="220"/>
      <c r="CFP934" s="220"/>
      <c r="CFQ934" s="220"/>
      <c r="CFR934" s="220"/>
      <c r="CFS934" s="220"/>
      <c r="CFT934" s="220"/>
      <c r="CFU934" s="220"/>
      <c r="CFV934" s="220"/>
      <c r="CFW934" s="220"/>
      <c r="CFX934" s="220"/>
      <c r="CFY934" s="220"/>
      <c r="CFZ934" s="220"/>
      <c r="CGA934" s="220"/>
      <c r="CGB934" s="220"/>
      <c r="CGC934" s="220"/>
      <c r="CGD934" s="220"/>
      <c r="CGE934" s="220"/>
      <c r="CGF934" s="220"/>
      <c r="CGG934" s="220"/>
      <c r="CGH934" s="220"/>
      <c r="CGI934" s="220"/>
      <c r="CGJ934" s="220"/>
      <c r="CGK934" s="220"/>
      <c r="CGL934" s="220"/>
      <c r="CGM934" s="220"/>
      <c r="CGN934" s="220"/>
      <c r="CGO934" s="220"/>
      <c r="CGP934" s="220"/>
      <c r="CGQ934" s="220"/>
      <c r="CGR934" s="220"/>
      <c r="CGS934" s="220"/>
      <c r="CGT934" s="220"/>
      <c r="CGU934" s="220"/>
      <c r="CGV934" s="220"/>
      <c r="CGW934" s="220"/>
      <c r="CGX934" s="220"/>
      <c r="CGY934" s="220"/>
      <c r="CGZ934" s="220"/>
      <c r="CHA934" s="220"/>
      <c r="CHB934" s="220"/>
      <c r="CHC934" s="220"/>
      <c r="CHD934" s="220"/>
      <c r="CHE934" s="220"/>
      <c r="CHF934" s="220"/>
      <c r="CHG934" s="220"/>
      <c r="CHH934" s="220"/>
      <c r="CHI934" s="220"/>
      <c r="CHJ934" s="220"/>
      <c r="CHK934" s="220"/>
      <c r="CHL934" s="220"/>
      <c r="CHM934" s="220"/>
      <c r="CHN934" s="220"/>
      <c r="CHO934" s="220"/>
      <c r="CHP934" s="220"/>
      <c r="CHQ934" s="220"/>
      <c r="CHR934" s="220"/>
      <c r="CHS934" s="220"/>
      <c r="CHT934" s="220"/>
      <c r="CHU934" s="220"/>
      <c r="CHV934" s="220"/>
      <c r="CHW934" s="220"/>
      <c r="CHX934" s="220"/>
      <c r="CHY934" s="220"/>
      <c r="CHZ934" s="220"/>
      <c r="CIA934" s="220"/>
      <c r="CIB934" s="220"/>
      <c r="CIC934" s="220"/>
      <c r="CID934" s="220"/>
      <c r="CIE934" s="220"/>
      <c r="CIF934" s="220"/>
      <c r="CIG934" s="220"/>
      <c r="CIH934" s="220"/>
      <c r="CII934" s="220"/>
      <c r="CIJ934" s="220"/>
      <c r="CIK934" s="220"/>
      <c r="CIL934" s="220"/>
      <c r="CIM934" s="220"/>
      <c r="CIN934" s="220"/>
      <c r="CIO934" s="220"/>
      <c r="CIP934" s="220"/>
      <c r="CIQ934" s="220"/>
      <c r="CIR934" s="220"/>
      <c r="CIS934" s="220"/>
      <c r="CIT934" s="220"/>
      <c r="CIU934" s="220"/>
      <c r="CIV934" s="220"/>
      <c r="CIW934" s="220"/>
      <c r="CIX934" s="220"/>
      <c r="CIY934" s="220"/>
      <c r="CIZ934" s="220"/>
      <c r="CJA934" s="220"/>
      <c r="CJB934" s="220"/>
      <c r="CJI934" s="220"/>
      <c r="CJJ934" s="220"/>
      <c r="CJK934" s="220"/>
      <c r="CJL934" s="220"/>
      <c r="CJQ934" s="220"/>
      <c r="CJR934" s="220"/>
      <c r="CJS934" s="220"/>
      <c r="CJT934" s="220"/>
      <c r="CJU934" s="220"/>
      <c r="CJV934" s="220"/>
      <c r="CJW934" s="220"/>
      <c r="CJX934" s="220"/>
      <c r="CJY934" s="220"/>
      <c r="CJZ934" s="220"/>
      <c r="CKA934" s="220"/>
      <c r="CKB934" s="220"/>
      <c r="CKC934" s="220"/>
      <c r="CKD934" s="220"/>
      <c r="CKE934" s="220"/>
      <c r="CKF934" s="220"/>
      <c r="CKG934" s="220"/>
      <c r="CKH934" s="220"/>
      <c r="CKI934" s="220"/>
      <c r="CKJ934" s="220"/>
      <c r="CKK934" s="220"/>
      <c r="CKL934" s="220"/>
      <c r="CKM934" s="220"/>
      <c r="CKN934" s="220"/>
      <c r="CKO934" s="220"/>
      <c r="CKP934" s="220"/>
      <c r="CKQ934" s="220"/>
      <c r="CKR934" s="220"/>
      <c r="CKS934" s="220"/>
      <c r="CKT934" s="220"/>
      <c r="CKU934" s="220"/>
      <c r="CKV934" s="220"/>
      <c r="CKW934" s="220"/>
      <c r="CKX934" s="220"/>
      <c r="CKY934" s="220"/>
      <c r="CKZ934" s="220"/>
      <c r="CLA934" s="220"/>
      <c r="CLB934" s="220"/>
      <c r="CLC934" s="220"/>
      <c r="CLD934" s="220"/>
      <c r="CLE934" s="220"/>
      <c r="CLF934" s="220"/>
      <c r="CLG934" s="220"/>
      <c r="CLH934" s="220"/>
      <c r="CLI934" s="220"/>
      <c r="CLJ934" s="220"/>
      <c r="CLK934" s="220"/>
      <c r="CLL934" s="220"/>
      <c r="CLM934" s="220"/>
      <c r="CLN934" s="220"/>
      <c r="CLO934" s="220"/>
      <c r="CLP934" s="220"/>
      <c r="CLQ934" s="220"/>
      <c r="CLR934" s="220"/>
      <c r="CLS934" s="220"/>
      <c r="CLT934" s="220"/>
      <c r="CLU934" s="220"/>
      <c r="CLV934" s="220"/>
      <c r="CLW934" s="220"/>
      <c r="CLX934" s="220"/>
      <c r="CLY934" s="220"/>
      <c r="CLZ934" s="220"/>
      <c r="CMA934" s="220"/>
      <c r="CMB934" s="220"/>
      <c r="CMC934" s="220"/>
      <c r="CMD934" s="220"/>
      <c r="CME934" s="220"/>
      <c r="CMF934" s="220"/>
      <c r="CMG934" s="220"/>
      <c r="CMH934" s="220"/>
      <c r="CMI934" s="220"/>
      <c r="CMJ934" s="220"/>
      <c r="CMK934" s="220"/>
      <c r="CML934" s="220"/>
      <c r="CMM934" s="220"/>
      <c r="CMN934" s="220"/>
      <c r="CMO934" s="220"/>
      <c r="CMP934" s="220"/>
      <c r="CMQ934" s="220"/>
      <c r="CMR934" s="220"/>
      <c r="CMS934" s="220"/>
      <c r="CMT934" s="220"/>
      <c r="CMU934" s="220"/>
      <c r="CMV934" s="220"/>
      <c r="CMW934" s="220"/>
      <c r="CMX934" s="220"/>
      <c r="CMY934" s="220"/>
      <c r="CMZ934" s="220"/>
      <c r="CNA934" s="220"/>
      <c r="CNB934" s="220"/>
      <c r="CNC934" s="220"/>
      <c r="CND934" s="220"/>
      <c r="CNE934" s="220"/>
      <c r="CNF934" s="220"/>
      <c r="CNG934" s="220"/>
      <c r="CNH934" s="220"/>
      <c r="CNI934" s="220"/>
      <c r="CNJ934" s="220"/>
      <c r="CNK934" s="220"/>
      <c r="CNL934" s="220"/>
      <c r="CNM934" s="220"/>
      <c r="CNN934" s="220"/>
      <c r="CNO934" s="220"/>
      <c r="CNP934" s="220"/>
      <c r="CNQ934" s="220"/>
      <c r="CNR934" s="220"/>
      <c r="CNS934" s="220"/>
      <c r="CNT934" s="220"/>
      <c r="CNU934" s="220"/>
      <c r="CNV934" s="220"/>
      <c r="CNW934" s="220"/>
      <c r="CNX934" s="220"/>
      <c r="CNY934" s="220"/>
      <c r="CNZ934" s="220"/>
      <c r="COA934" s="220"/>
      <c r="COB934" s="220"/>
      <c r="COC934" s="220"/>
      <c r="COD934" s="220"/>
      <c r="COE934" s="220"/>
      <c r="COF934" s="220"/>
      <c r="COG934" s="220"/>
      <c r="COH934" s="220"/>
      <c r="COI934" s="220"/>
      <c r="COJ934" s="220"/>
      <c r="COK934" s="220"/>
      <c r="COL934" s="220"/>
      <c r="COM934" s="220"/>
      <c r="CON934" s="220"/>
      <c r="COO934" s="220"/>
      <c r="COP934" s="220"/>
      <c r="COQ934" s="220"/>
      <c r="COR934" s="220"/>
      <c r="COS934" s="220"/>
      <c r="COT934" s="220"/>
      <c r="COU934" s="220"/>
      <c r="COV934" s="220"/>
      <c r="COW934" s="220"/>
      <c r="COX934" s="220"/>
      <c r="COY934" s="220"/>
      <c r="COZ934" s="220"/>
      <c r="CPA934" s="220"/>
      <c r="CPB934" s="220"/>
      <c r="CPC934" s="220"/>
      <c r="CPD934" s="220"/>
      <c r="CPE934" s="220"/>
      <c r="CPF934" s="220"/>
      <c r="CPG934" s="220"/>
      <c r="CPH934" s="220"/>
      <c r="CPI934" s="220"/>
      <c r="CPJ934" s="220"/>
      <c r="CPK934" s="220"/>
      <c r="CPL934" s="220"/>
      <c r="CPM934" s="220"/>
      <c r="CPN934" s="220"/>
      <c r="CPO934" s="220"/>
      <c r="CPP934" s="220"/>
      <c r="CPQ934" s="220"/>
      <c r="CPR934" s="220"/>
      <c r="CPS934" s="220"/>
      <c r="CPT934" s="220"/>
      <c r="CPU934" s="220"/>
      <c r="CPV934" s="220"/>
      <c r="CPW934" s="220"/>
      <c r="CPX934" s="220"/>
      <c r="CPY934" s="220"/>
      <c r="CPZ934" s="220"/>
      <c r="CQA934" s="220"/>
      <c r="CQB934" s="220"/>
      <c r="CQC934" s="220"/>
      <c r="CQD934" s="220"/>
      <c r="CQE934" s="220"/>
      <c r="CQF934" s="220"/>
      <c r="CQG934" s="220"/>
      <c r="CQH934" s="220"/>
      <c r="CQI934" s="220"/>
      <c r="CQJ934" s="220"/>
      <c r="CQK934" s="220"/>
      <c r="CQL934" s="220"/>
      <c r="CQM934" s="220"/>
      <c r="CQN934" s="220"/>
      <c r="CQO934" s="220"/>
      <c r="CQP934" s="220"/>
      <c r="CQQ934" s="220"/>
      <c r="CQR934" s="220"/>
      <c r="CQS934" s="220"/>
      <c r="CQT934" s="220"/>
      <c r="CQU934" s="220"/>
      <c r="CQV934" s="220"/>
      <c r="CQW934" s="220"/>
      <c r="CQX934" s="220"/>
      <c r="CQY934" s="220"/>
      <c r="CQZ934" s="220"/>
      <c r="CRA934" s="220"/>
      <c r="CRB934" s="220"/>
      <c r="CRC934" s="220"/>
      <c r="CRD934" s="220"/>
      <c r="CRE934" s="220"/>
      <c r="CRF934" s="220"/>
      <c r="CRG934" s="220"/>
      <c r="CRH934" s="220"/>
      <c r="CRI934" s="220"/>
      <c r="CRJ934" s="220"/>
      <c r="CRK934" s="220"/>
      <c r="CRL934" s="220"/>
      <c r="CRM934" s="220"/>
      <c r="CRN934" s="220"/>
      <c r="CRO934" s="220"/>
      <c r="CRP934" s="220"/>
      <c r="CRQ934" s="220"/>
      <c r="CRR934" s="220"/>
      <c r="CRS934" s="220"/>
      <c r="CRT934" s="220"/>
      <c r="CRU934" s="220"/>
      <c r="CRV934" s="220"/>
      <c r="CRW934" s="220"/>
      <c r="CRX934" s="220"/>
      <c r="CRY934" s="220"/>
      <c r="CRZ934" s="220"/>
      <c r="CSA934" s="220"/>
      <c r="CSB934" s="220"/>
      <c r="CSC934" s="220"/>
      <c r="CSD934" s="220"/>
      <c r="CSE934" s="220"/>
      <c r="CSF934" s="220"/>
      <c r="CSG934" s="220"/>
      <c r="CSH934" s="220"/>
      <c r="CSI934" s="220"/>
      <c r="CSJ934" s="220"/>
      <c r="CSK934" s="220"/>
      <c r="CSL934" s="220"/>
      <c r="CSM934" s="220"/>
      <c r="CSN934" s="220"/>
      <c r="CSO934" s="220"/>
      <c r="CSP934" s="220"/>
      <c r="CSQ934" s="220"/>
      <c r="CSR934" s="220"/>
      <c r="CSS934" s="220"/>
      <c r="CST934" s="220"/>
      <c r="CSU934" s="220"/>
      <c r="CSV934" s="220"/>
      <c r="CSW934" s="220"/>
      <c r="CSX934" s="220"/>
      <c r="CTE934" s="220"/>
      <c r="CTF934" s="220"/>
      <c r="CTG934" s="220"/>
      <c r="CTH934" s="220"/>
      <c r="CTM934" s="220"/>
      <c r="CTN934" s="220"/>
      <c r="CTO934" s="220"/>
      <c r="CTP934" s="220"/>
      <c r="CTQ934" s="220"/>
      <c r="CTR934" s="220"/>
      <c r="CTS934" s="220"/>
      <c r="CTT934" s="220"/>
      <c r="CTU934" s="220"/>
      <c r="CTV934" s="220"/>
      <c r="CTW934" s="220"/>
      <c r="CTX934" s="220"/>
      <c r="CTY934" s="220"/>
      <c r="CTZ934" s="220"/>
      <c r="CUA934" s="220"/>
      <c r="CUB934" s="220"/>
      <c r="CUC934" s="220"/>
      <c r="CUD934" s="220"/>
      <c r="CUE934" s="220"/>
      <c r="CUF934" s="220"/>
      <c r="CUG934" s="220"/>
      <c r="CUH934" s="220"/>
      <c r="CUI934" s="220"/>
      <c r="CUJ934" s="220"/>
      <c r="CUK934" s="220"/>
      <c r="CUL934" s="220"/>
      <c r="CUM934" s="220"/>
      <c r="CUN934" s="220"/>
      <c r="CUO934" s="220"/>
      <c r="CUP934" s="220"/>
      <c r="CUQ934" s="220"/>
      <c r="CUR934" s="220"/>
      <c r="CUS934" s="220"/>
      <c r="CUT934" s="220"/>
      <c r="CUU934" s="220"/>
      <c r="CUV934" s="220"/>
      <c r="CUW934" s="220"/>
      <c r="CUX934" s="220"/>
      <c r="CUY934" s="220"/>
      <c r="CUZ934" s="220"/>
      <c r="CVA934" s="220"/>
      <c r="CVB934" s="220"/>
      <c r="CVC934" s="220"/>
      <c r="CVD934" s="220"/>
      <c r="CVE934" s="220"/>
      <c r="CVF934" s="220"/>
      <c r="CVG934" s="220"/>
      <c r="CVH934" s="220"/>
      <c r="CVI934" s="220"/>
      <c r="CVJ934" s="220"/>
      <c r="CVK934" s="220"/>
      <c r="CVL934" s="220"/>
      <c r="CVM934" s="220"/>
      <c r="CVN934" s="220"/>
      <c r="CVO934" s="220"/>
      <c r="CVP934" s="220"/>
      <c r="CVQ934" s="220"/>
      <c r="CVR934" s="220"/>
      <c r="CVS934" s="220"/>
      <c r="CVT934" s="220"/>
      <c r="CVU934" s="220"/>
      <c r="CVV934" s="220"/>
      <c r="CVW934" s="220"/>
      <c r="CVX934" s="220"/>
      <c r="CVY934" s="220"/>
      <c r="CVZ934" s="220"/>
      <c r="CWA934" s="220"/>
      <c r="CWB934" s="220"/>
      <c r="CWC934" s="220"/>
      <c r="CWD934" s="220"/>
      <c r="CWE934" s="220"/>
      <c r="CWF934" s="220"/>
      <c r="CWG934" s="220"/>
      <c r="CWH934" s="220"/>
      <c r="CWI934" s="220"/>
      <c r="CWJ934" s="220"/>
      <c r="CWK934" s="220"/>
      <c r="CWL934" s="220"/>
      <c r="CWM934" s="220"/>
      <c r="CWN934" s="220"/>
      <c r="CWO934" s="220"/>
      <c r="CWP934" s="220"/>
      <c r="CWQ934" s="220"/>
      <c r="CWR934" s="220"/>
      <c r="CWS934" s="220"/>
      <c r="CWT934" s="220"/>
      <c r="CWU934" s="220"/>
      <c r="CWV934" s="220"/>
      <c r="CWW934" s="220"/>
      <c r="CWX934" s="220"/>
      <c r="CWY934" s="220"/>
      <c r="CWZ934" s="220"/>
      <c r="CXA934" s="220"/>
      <c r="CXB934" s="220"/>
      <c r="CXC934" s="220"/>
      <c r="CXD934" s="220"/>
      <c r="CXE934" s="220"/>
      <c r="CXF934" s="220"/>
      <c r="CXG934" s="220"/>
      <c r="CXH934" s="220"/>
      <c r="CXI934" s="220"/>
      <c r="CXJ934" s="220"/>
      <c r="CXK934" s="220"/>
      <c r="CXL934" s="220"/>
      <c r="CXM934" s="220"/>
      <c r="CXN934" s="220"/>
      <c r="CXO934" s="220"/>
      <c r="CXP934" s="220"/>
      <c r="CXQ934" s="220"/>
      <c r="CXR934" s="220"/>
      <c r="CXS934" s="220"/>
      <c r="CXT934" s="220"/>
      <c r="CXU934" s="220"/>
      <c r="CXV934" s="220"/>
      <c r="CXW934" s="220"/>
      <c r="CXX934" s="220"/>
      <c r="CXY934" s="220"/>
      <c r="CXZ934" s="220"/>
      <c r="CYA934" s="220"/>
      <c r="CYB934" s="220"/>
      <c r="CYC934" s="220"/>
      <c r="CYD934" s="220"/>
      <c r="CYE934" s="220"/>
      <c r="CYF934" s="220"/>
      <c r="CYG934" s="220"/>
      <c r="CYH934" s="220"/>
      <c r="CYI934" s="220"/>
      <c r="CYJ934" s="220"/>
      <c r="CYK934" s="220"/>
      <c r="CYL934" s="220"/>
      <c r="CYM934" s="220"/>
      <c r="CYN934" s="220"/>
      <c r="CYO934" s="220"/>
      <c r="CYP934" s="220"/>
      <c r="CYQ934" s="220"/>
      <c r="CYR934" s="220"/>
      <c r="CYS934" s="220"/>
      <c r="CYT934" s="220"/>
      <c r="CYU934" s="220"/>
      <c r="CYV934" s="220"/>
      <c r="CYW934" s="220"/>
      <c r="CYX934" s="220"/>
      <c r="CYY934" s="220"/>
      <c r="CYZ934" s="220"/>
      <c r="CZA934" s="220"/>
      <c r="CZB934" s="220"/>
      <c r="CZC934" s="220"/>
      <c r="CZD934" s="220"/>
      <c r="CZE934" s="220"/>
      <c r="CZF934" s="220"/>
      <c r="CZG934" s="220"/>
      <c r="CZH934" s="220"/>
      <c r="CZI934" s="220"/>
      <c r="CZJ934" s="220"/>
      <c r="CZK934" s="220"/>
      <c r="CZL934" s="220"/>
      <c r="CZM934" s="220"/>
      <c r="CZN934" s="220"/>
      <c r="CZO934" s="220"/>
      <c r="CZP934" s="220"/>
      <c r="CZQ934" s="220"/>
      <c r="CZR934" s="220"/>
      <c r="CZS934" s="220"/>
      <c r="CZT934" s="220"/>
      <c r="CZU934" s="220"/>
      <c r="CZV934" s="220"/>
      <c r="CZW934" s="220"/>
      <c r="CZX934" s="220"/>
      <c r="CZY934" s="220"/>
      <c r="CZZ934" s="220"/>
      <c r="DAA934" s="220"/>
      <c r="DAB934" s="220"/>
      <c r="DAC934" s="220"/>
      <c r="DAD934" s="220"/>
      <c r="DAE934" s="220"/>
      <c r="DAF934" s="220"/>
      <c r="DAG934" s="220"/>
      <c r="DAH934" s="220"/>
      <c r="DAI934" s="220"/>
      <c r="DAJ934" s="220"/>
      <c r="DAK934" s="220"/>
      <c r="DAL934" s="220"/>
      <c r="DAM934" s="220"/>
      <c r="DAN934" s="220"/>
      <c r="DAO934" s="220"/>
      <c r="DAP934" s="220"/>
      <c r="DAQ934" s="220"/>
      <c r="DAR934" s="220"/>
      <c r="DAS934" s="220"/>
      <c r="DAT934" s="220"/>
      <c r="DAU934" s="220"/>
      <c r="DAV934" s="220"/>
      <c r="DAW934" s="220"/>
      <c r="DAX934" s="220"/>
      <c r="DAY934" s="220"/>
      <c r="DAZ934" s="220"/>
      <c r="DBA934" s="220"/>
      <c r="DBB934" s="220"/>
      <c r="DBC934" s="220"/>
      <c r="DBD934" s="220"/>
      <c r="DBE934" s="220"/>
      <c r="DBF934" s="220"/>
      <c r="DBG934" s="220"/>
      <c r="DBH934" s="220"/>
      <c r="DBI934" s="220"/>
      <c r="DBJ934" s="220"/>
      <c r="DBK934" s="220"/>
      <c r="DBL934" s="220"/>
      <c r="DBM934" s="220"/>
      <c r="DBN934" s="220"/>
      <c r="DBO934" s="220"/>
      <c r="DBP934" s="220"/>
      <c r="DBQ934" s="220"/>
      <c r="DBR934" s="220"/>
      <c r="DBS934" s="220"/>
      <c r="DBT934" s="220"/>
      <c r="DBU934" s="220"/>
      <c r="DBV934" s="220"/>
      <c r="DBW934" s="220"/>
      <c r="DBX934" s="220"/>
      <c r="DBY934" s="220"/>
      <c r="DBZ934" s="220"/>
      <c r="DCA934" s="220"/>
      <c r="DCB934" s="220"/>
      <c r="DCC934" s="220"/>
      <c r="DCD934" s="220"/>
      <c r="DCE934" s="220"/>
      <c r="DCF934" s="220"/>
      <c r="DCG934" s="220"/>
      <c r="DCH934" s="220"/>
      <c r="DCI934" s="220"/>
      <c r="DCJ934" s="220"/>
      <c r="DCK934" s="220"/>
      <c r="DCL934" s="220"/>
      <c r="DCM934" s="220"/>
      <c r="DCN934" s="220"/>
      <c r="DCO934" s="220"/>
      <c r="DCP934" s="220"/>
      <c r="DCQ934" s="220"/>
      <c r="DCR934" s="220"/>
      <c r="DCS934" s="220"/>
      <c r="DCT934" s="220"/>
      <c r="DDA934" s="220"/>
      <c r="DDB934" s="220"/>
      <c r="DDC934" s="220"/>
      <c r="DDD934" s="220"/>
      <c r="DDI934" s="220"/>
      <c r="DDJ934" s="220"/>
      <c r="DDK934" s="220"/>
      <c r="DDL934" s="220"/>
      <c r="DDM934" s="220"/>
      <c r="DDN934" s="220"/>
      <c r="DDO934" s="220"/>
      <c r="DDP934" s="220"/>
      <c r="DDQ934" s="220"/>
      <c r="DDR934" s="220"/>
      <c r="DDS934" s="220"/>
      <c r="DDT934" s="220"/>
      <c r="DDU934" s="220"/>
      <c r="DDV934" s="220"/>
      <c r="DDW934" s="220"/>
      <c r="DDX934" s="220"/>
      <c r="DDY934" s="220"/>
      <c r="DDZ934" s="220"/>
      <c r="DEA934" s="220"/>
      <c r="DEB934" s="220"/>
      <c r="DEC934" s="220"/>
      <c r="DED934" s="220"/>
      <c r="DEE934" s="220"/>
      <c r="DEF934" s="220"/>
      <c r="DEG934" s="220"/>
      <c r="DEH934" s="220"/>
      <c r="DEI934" s="220"/>
      <c r="DEJ934" s="220"/>
      <c r="DEK934" s="220"/>
      <c r="DEL934" s="220"/>
      <c r="DEM934" s="220"/>
      <c r="DEN934" s="220"/>
      <c r="DEO934" s="220"/>
      <c r="DEP934" s="220"/>
      <c r="DEQ934" s="220"/>
      <c r="DER934" s="220"/>
      <c r="DES934" s="220"/>
      <c r="DET934" s="220"/>
      <c r="DEU934" s="220"/>
      <c r="DEV934" s="220"/>
      <c r="DEW934" s="220"/>
      <c r="DEX934" s="220"/>
      <c r="DEY934" s="220"/>
      <c r="DEZ934" s="220"/>
      <c r="DFA934" s="220"/>
      <c r="DFB934" s="220"/>
      <c r="DFC934" s="220"/>
      <c r="DFD934" s="220"/>
      <c r="DFE934" s="220"/>
      <c r="DFF934" s="220"/>
      <c r="DFG934" s="220"/>
      <c r="DFH934" s="220"/>
      <c r="DFI934" s="220"/>
      <c r="DFJ934" s="220"/>
      <c r="DFK934" s="220"/>
      <c r="DFL934" s="220"/>
      <c r="DFM934" s="220"/>
      <c r="DFN934" s="220"/>
      <c r="DFO934" s="220"/>
      <c r="DFP934" s="220"/>
      <c r="DFQ934" s="220"/>
      <c r="DFR934" s="220"/>
      <c r="DFS934" s="220"/>
      <c r="DFT934" s="220"/>
      <c r="DFU934" s="220"/>
      <c r="DFV934" s="220"/>
      <c r="DFW934" s="220"/>
      <c r="DFX934" s="220"/>
      <c r="DFY934" s="220"/>
      <c r="DFZ934" s="220"/>
      <c r="DGA934" s="220"/>
      <c r="DGB934" s="220"/>
      <c r="DGC934" s="220"/>
      <c r="DGD934" s="220"/>
      <c r="DGE934" s="220"/>
      <c r="DGF934" s="220"/>
      <c r="DGG934" s="220"/>
      <c r="DGH934" s="220"/>
      <c r="DGI934" s="220"/>
      <c r="DGJ934" s="220"/>
      <c r="DGK934" s="220"/>
      <c r="DGL934" s="220"/>
      <c r="DGM934" s="220"/>
      <c r="DGN934" s="220"/>
      <c r="DGO934" s="220"/>
      <c r="DGP934" s="220"/>
      <c r="DGQ934" s="220"/>
      <c r="DGR934" s="220"/>
      <c r="DGS934" s="220"/>
      <c r="DGT934" s="220"/>
      <c r="DGU934" s="220"/>
      <c r="DGV934" s="220"/>
      <c r="DGW934" s="220"/>
      <c r="DGX934" s="220"/>
      <c r="DGY934" s="220"/>
      <c r="DGZ934" s="220"/>
      <c r="DHA934" s="220"/>
      <c r="DHB934" s="220"/>
      <c r="DHC934" s="220"/>
      <c r="DHD934" s="220"/>
      <c r="DHE934" s="220"/>
      <c r="DHF934" s="220"/>
      <c r="DHG934" s="220"/>
      <c r="DHH934" s="220"/>
      <c r="DHI934" s="220"/>
      <c r="DHJ934" s="220"/>
      <c r="DHK934" s="220"/>
      <c r="DHL934" s="220"/>
      <c r="DHM934" s="220"/>
      <c r="DHN934" s="220"/>
      <c r="DHO934" s="220"/>
      <c r="DHP934" s="220"/>
      <c r="DHQ934" s="220"/>
      <c r="DHR934" s="220"/>
      <c r="DHS934" s="220"/>
      <c r="DHT934" s="220"/>
      <c r="DHU934" s="220"/>
      <c r="DHV934" s="220"/>
      <c r="DHW934" s="220"/>
      <c r="DHX934" s="220"/>
      <c r="DHY934" s="220"/>
      <c r="DHZ934" s="220"/>
      <c r="DIA934" s="220"/>
      <c r="DIB934" s="220"/>
      <c r="DIC934" s="220"/>
      <c r="DID934" s="220"/>
      <c r="DIE934" s="220"/>
      <c r="DIF934" s="220"/>
      <c r="DIG934" s="220"/>
      <c r="DIH934" s="220"/>
      <c r="DII934" s="220"/>
      <c r="DIJ934" s="220"/>
      <c r="DIK934" s="220"/>
      <c r="DIL934" s="220"/>
      <c r="DIM934" s="220"/>
      <c r="DIN934" s="220"/>
      <c r="DIO934" s="220"/>
      <c r="DIP934" s="220"/>
      <c r="DIQ934" s="220"/>
      <c r="DIR934" s="220"/>
      <c r="DIS934" s="220"/>
      <c r="DIT934" s="220"/>
      <c r="DIU934" s="220"/>
      <c r="DIV934" s="220"/>
      <c r="DIW934" s="220"/>
      <c r="DIX934" s="220"/>
      <c r="DIY934" s="220"/>
      <c r="DIZ934" s="220"/>
      <c r="DJA934" s="220"/>
      <c r="DJB934" s="220"/>
      <c r="DJC934" s="220"/>
      <c r="DJD934" s="220"/>
      <c r="DJE934" s="220"/>
      <c r="DJF934" s="220"/>
      <c r="DJG934" s="220"/>
      <c r="DJH934" s="220"/>
      <c r="DJI934" s="220"/>
      <c r="DJJ934" s="220"/>
      <c r="DJK934" s="220"/>
      <c r="DJL934" s="220"/>
      <c r="DJM934" s="220"/>
      <c r="DJN934" s="220"/>
      <c r="DJO934" s="220"/>
      <c r="DJP934" s="220"/>
      <c r="DJQ934" s="220"/>
      <c r="DJR934" s="220"/>
      <c r="DJS934" s="220"/>
      <c r="DJT934" s="220"/>
      <c r="DJU934" s="220"/>
      <c r="DJV934" s="220"/>
      <c r="DJW934" s="220"/>
      <c r="DJX934" s="220"/>
      <c r="DJY934" s="220"/>
      <c r="DJZ934" s="220"/>
      <c r="DKA934" s="220"/>
      <c r="DKB934" s="220"/>
      <c r="DKC934" s="220"/>
      <c r="DKD934" s="220"/>
      <c r="DKE934" s="220"/>
      <c r="DKF934" s="220"/>
      <c r="DKG934" s="220"/>
      <c r="DKH934" s="220"/>
      <c r="DKI934" s="220"/>
      <c r="DKJ934" s="220"/>
      <c r="DKK934" s="220"/>
      <c r="DKL934" s="220"/>
      <c r="DKM934" s="220"/>
      <c r="DKN934" s="220"/>
      <c r="DKO934" s="220"/>
      <c r="DKP934" s="220"/>
      <c r="DKQ934" s="220"/>
      <c r="DKR934" s="220"/>
      <c r="DKS934" s="220"/>
      <c r="DKT934" s="220"/>
      <c r="DKU934" s="220"/>
      <c r="DKV934" s="220"/>
      <c r="DKW934" s="220"/>
      <c r="DKX934" s="220"/>
      <c r="DKY934" s="220"/>
      <c r="DKZ934" s="220"/>
      <c r="DLA934" s="220"/>
      <c r="DLB934" s="220"/>
      <c r="DLC934" s="220"/>
      <c r="DLD934" s="220"/>
      <c r="DLE934" s="220"/>
      <c r="DLF934" s="220"/>
      <c r="DLG934" s="220"/>
      <c r="DLH934" s="220"/>
      <c r="DLI934" s="220"/>
      <c r="DLJ934" s="220"/>
      <c r="DLK934" s="220"/>
      <c r="DLL934" s="220"/>
      <c r="DLM934" s="220"/>
      <c r="DLN934" s="220"/>
      <c r="DLO934" s="220"/>
      <c r="DLP934" s="220"/>
      <c r="DLQ934" s="220"/>
      <c r="DLR934" s="220"/>
      <c r="DLS934" s="220"/>
      <c r="DLT934" s="220"/>
      <c r="DLU934" s="220"/>
      <c r="DLV934" s="220"/>
      <c r="DLW934" s="220"/>
      <c r="DLX934" s="220"/>
      <c r="DLY934" s="220"/>
      <c r="DLZ934" s="220"/>
      <c r="DMA934" s="220"/>
      <c r="DMB934" s="220"/>
      <c r="DMC934" s="220"/>
      <c r="DMD934" s="220"/>
      <c r="DME934" s="220"/>
      <c r="DMF934" s="220"/>
      <c r="DMG934" s="220"/>
      <c r="DMH934" s="220"/>
      <c r="DMI934" s="220"/>
      <c r="DMJ934" s="220"/>
      <c r="DMK934" s="220"/>
      <c r="DML934" s="220"/>
      <c r="DMM934" s="220"/>
      <c r="DMN934" s="220"/>
      <c r="DMO934" s="220"/>
      <c r="DMP934" s="220"/>
      <c r="DMW934" s="220"/>
      <c r="DMX934" s="220"/>
      <c r="DMY934" s="220"/>
      <c r="DMZ934" s="220"/>
      <c r="DNE934" s="220"/>
      <c r="DNF934" s="220"/>
      <c r="DNG934" s="220"/>
      <c r="DNH934" s="220"/>
      <c r="DNI934" s="220"/>
      <c r="DNJ934" s="220"/>
      <c r="DNK934" s="220"/>
      <c r="DNL934" s="220"/>
      <c r="DNM934" s="220"/>
      <c r="DNN934" s="220"/>
      <c r="DNO934" s="220"/>
      <c r="DNP934" s="220"/>
      <c r="DNQ934" s="220"/>
      <c r="DNR934" s="220"/>
      <c r="DNS934" s="220"/>
      <c r="DNT934" s="220"/>
      <c r="DNU934" s="220"/>
      <c r="DNV934" s="220"/>
      <c r="DNW934" s="220"/>
      <c r="DNX934" s="220"/>
      <c r="DNY934" s="220"/>
      <c r="DNZ934" s="220"/>
      <c r="DOA934" s="220"/>
      <c r="DOB934" s="220"/>
      <c r="DOC934" s="220"/>
      <c r="DOD934" s="220"/>
      <c r="DOE934" s="220"/>
      <c r="DOF934" s="220"/>
      <c r="DOG934" s="220"/>
      <c r="DOH934" s="220"/>
      <c r="DOI934" s="220"/>
      <c r="DOJ934" s="220"/>
      <c r="DOK934" s="220"/>
      <c r="DOL934" s="220"/>
      <c r="DOM934" s="220"/>
      <c r="DON934" s="220"/>
      <c r="DOO934" s="220"/>
      <c r="DOP934" s="220"/>
      <c r="DOQ934" s="220"/>
      <c r="DOR934" s="220"/>
      <c r="DOS934" s="220"/>
      <c r="DOT934" s="220"/>
      <c r="DOU934" s="220"/>
      <c r="DOV934" s="220"/>
      <c r="DOW934" s="220"/>
      <c r="DOX934" s="220"/>
      <c r="DOY934" s="220"/>
      <c r="DOZ934" s="220"/>
      <c r="DPA934" s="220"/>
      <c r="DPB934" s="220"/>
      <c r="DPC934" s="220"/>
      <c r="DPD934" s="220"/>
      <c r="DPE934" s="220"/>
      <c r="DPF934" s="220"/>
      <c r="DPG934" s="220"/>
      <c r="DPH934" s="220"/>
      <c r="DPI934" s="220"/>
      <c r="DPJ934" s="220"/>
      <c r="DPK934" s="220"/>
      <c r="DPL934" s="220"/>
      <c r="DPM934" s="220"/>
      <c r="DPN934" s="220"/>
      <c r="DPO934" s="220"/>
      <c r="DPP934" s="220"/>
      <c r="DPQ934" s="220"/>
      <c r="DPR934" s="220"/>
      <c r="DPS934" s="220"/>
      <c r="DPT934" s="220"/>
      <c r="DPU934" s="220"/>
      <c r="DPV934" s="220"/>
      <c r="DPW934" s="220"/>
      <c r="DPX934" s="220"/>
      <c r="DPY934" s="220"/>
      <c r="DPZ934" s="220"/>
      <c r="DQA934" s="220"/>
      <c r="DQB934" s="220"/>
      <c r="DQC934" s="220"/>
      <c r="DQD934" s="220"/>
      <c r="DQE934" s="220"/>
      <c r="DQF934" s="220"/>
      <c r="DQG934" s="220"/>
      <c r="DQH934" s="220"/>
      <c r="DQI934" s="220"/>
      <c r="DQJ934" s="220"/>
      <c r="DQK934" s="220"/>
      <c r="DQL934" s="220"/>
      <c r="DQM934" s="220"/>
      <c r="DQN934" s="220"/>
      <c r="DQO934" s="220"/>
      <c r="DQP934" s="220"/>
      <c r="DQQ934" s="220"/>
      <c r="DQR934" s="220"/>
      <c r="DQS934" s="220"/>
      <c r="DQT934" s="220"/>
      <c r="DQU934" s="220"/>
      <c r="DQV934" s="220"/>
      <c r="DQW934" s="220"/>
      <c r="DQX934" s="220"/>
      <c r="DQY934" s="220"/>
      <c r="DQZ934" s="220"/>
      <c r="DRA934" s="220"/>
      <c r="DRB934" s="220"/>
      <c r="DRC934" s="220"/>
      <c r="DRD934" s="220"/>
      <c r="DRE934" s="220"/>
      <c r="DRF934" s="220"/>
      <c r="DRG934" s="220"/>
      <c r="DRH934" s="220"/>
      <c r="DRI934" s="220"/>
      <c r="DRJ934" s="220"/>
      <c r="DRK934" s="220"/>
      <c r="DRL934" s="220"/>
      <c r="DRM934" s="220"/>
      <c r="DRN934" s="220"/>
      <c r="DRO934" s="220"/>
      <c r="DRP934" s="220"/>
      <c r="DRQ934" s="220"/>
      <c r="DRR934" s="220"/>
      <c r="DRS934" s="220"/>
      <c r="DRT934" s="220"/>
      <c r="DRU934" s="220"/>
      <c r="DRV934" s="220"/>
      <c r="DRW934" s="220"/>
      <c r="DRX934" s="220"/>
      <c r="DRY934" s="220"/>
      <c r="DRZ934" s="220"/>
      <c r="DSA934" s="220"/>
      <c r="DSB934" s="220"/>
      <c r="DSC934" s="220"/>
      <c r="DSD934" s="220"/>
      <c r="DSE934" s="220"/>
      <c r="DSF934" s="220"/>
      <c r="DSG934" s="220"/>
      <c r="DSH934" s="220"/>
      <c r="DSI934" s="220"/>
      <c r="DSJ934" s="220"/>
      <c r="DSK934" s="220"/>
      <c r="DSL934" s="220"/>
      <c r="DSM934" s="220"/>
      <c r="DSN934" s="220"/>
      <c r="DSO934" s="220"/>
      <c r="DSP934" s="220"/>
      <c r="DSQ934" s="220"/>
      <c r="DSR934" s="220"/>
      <c r="DSS934" s="220"/>
      <c r="DST934" s="220"/>
      <c r="DSU934" s="220"/>
      <c r="DSV934" s="220"/>
      <c r="DSW934" s="220"/>
      <c r="DSX934" s="220"/>
      <c r="DSY934" s="220"/>
      <c r="DSZ934" s="220"/>
      <c r="DTA934" s="220"/>
      <c r="DTB934" s="220"/>
      <c r="DTC934" s="220"/>
      <c r="DTD934" s="220"/>
      <c r="DTE934" s="220"/>
      <c r="DTF934" s="220"/>
      <c r="DTG934" s="220"/>
      <c r="DTH934" s="220"/>
      <c r="DTI934" s="220"/>
      <c r="DTJ934" s="220"/>
      <c r="DTK934" s="220"/>
      <c r="DTL934" s="220"/>
      <c r="DTM934" s="220"/>
      <c r="DTN934" s="220"/>
      <c r="DTO934" s="220"/>
      <c r="DTP934" s="220"/>
      <c r="DTQ934" s="220"/>
      <c r="DTR934" s="220"/>
      <c r="DTS934" s="220"/>
      <c r="DTT934" s="220"/>
      <c r="DTU934" s="220"/>
      <c r="DTV934" s="220"/>
      <c r="DTW934" s="220"/>
      <c r="DTX934" s="220"/>
      <c r="DTY934" s="220"/>
      <c r="DTZ934" s="220"/>
      <c r="DUA934" s="220"/>
      <c r="DUB934" s="220"/>
      <c r="DUC934" s="220"/>
      <c r="DUD934" s="220"/>
      <c r="DUE934" s="220"/>
      <c r="DUF934" s="220"/>
      <c r="DUG934" s="220"/>
      <c r="DUH934" s="220"/>
      <c r="DUI934" s="220"/>
      <c r="DUJ934" s="220"/>
      <c r="DUK934" s="220"/>
      <c r="DUL934" s="220"/>
      <c r="DUM934" s="220"/>
      <c r="DUN934" s="220"/>
      <c r="DUO934" s="220"/>
      <c r="DUP934" s="220"/>
      <c r="DUQ934" s="220"/>
      <c r="DUR934" s="220"/>
      <c r="DUS934" s="220"/>
      <c r="DUT934" s="220"/>
      <c r="DUU934" s="220"/>
      <c r="DUV934" s="220"/>
      <c r="DUW934" s="220"/>
      <c r="DUX934" s="220"/>
      <c r="DUY934" s="220"/>
      <c r="DUZ934" s="220"/>
      <c r="DVA934" s="220"/>
      <c r="DVB934" s="220"/>
      <c r="DVC934" s="220"/>
      <c r="DVD934" s="220"/>
      <c r="DVE934" s="220"/>
      <c r="DVF934" s="220"/>
      <c r="DVG934" s="220"/>
      <c r="DVH934" s="220"/>
      <c r="DVI934" s="220"/>
      <c r="DVJ934" s="220"/>
      <c r="DVK934" s="220"/>
      <c r="DVL934" s="220"/>
      <c r="DVM934" s="220"/>
      <c r="DVN934" s="220"/>
      <c r="DVO934" s="220"/>
      <c r="DVP934" s="220"/>
      <c r="DVQ934" s="220"/>
      <c r="DVR934" s="220"/>
      <c r="DVS934" s="220"/>
      <c r="DVT934" s="220"/>
      <c r="DVU934" s="220"/>
      <c r="DVV934" s="220"/>
      <c r="DVW934" s="220"/>
      <c r="DVX934" s="220"/>
      <c r="DVY934" s="220"/>
      <c r="DVZ934" s="220"/>
      <c r="DWA934" s="220"/>
      <c r="DWB934" s="220"/>
      <c r="DWC934" s="220"/>
      <c r="DWD934" s="220"/>
      <c r="DWE934" s="220"/>
      <c r="DWF934" s="220"/>
      <c r="DWG934" s="220"/>
      <c r="DWH934" s="220"/>
      <c r="DWI934" s="220"/>
      <c r="DWJ934" s="220"/>
      <c r="DWK934" s="220"/>
      <c r="DWL934" s="220"/>
      <c r="DWS934" s="220"/>
      <c r="DWT934" s="220"/>
      <c r="DWU934" s="220"/>
      <c r="DWV934" s="220"/>
      <c r="DXA934" s="220"/>
      <c r="DXB934" s="220"/>
      <c r="DXC934" s="220"/>
      <c r="DXD934" s="220"/>
      <c r="DXE934" s="220"/>
      <c r="DXF934" s="220"/>
      <c r="DXG934" s="220"/>
      <c r="DXH934" s="220"/>
      <c r="DXI934" s="220"/>
      <c r="DXJ934" s="220"/>
      <c r="DXK934" s="220"/>
      <c r="DXL934" s="220"/>
      <c r="DXM934" s="220"/>
      <c r="DXN934" s="220"/>
      <c r="DXO934" s="220"/>
      <c r="DXP934" s="220"/>
      <c r="DXQ934" s="220"/>
      <c r="DXR934" s="220"/>
      <c r="DXS934" s="220"/>
      <c r="DXT934" s="220"/>
      <c r="DXU934" s="220"/>
      <c r="DXV934" s="220"/>
      <c r="DXW934" s="220"/>
      <c r="DXX934" s="220"/>
      <c r="DXY934" s="220"/>
      <c r="DXZ934" s="220"/>
      <c r="DYA934" s="220"/>
      <c r="DYB934" s="220"/>
      <c r="DYC934" s="220"/>
      <c r="DYD934" s="220"/>
      <c r="DYE934" s="220"/>
      <c r="DYF934" s="220"/>
      <c r="DYG934" s="220"/>
      <c r="DYH934" s="220"/>
      <c r="DYI934" s="220"/>
      <c r="DYJ934" s="220"/>
      <c r="DYK934" s="220"/>
      <c r="DYL934" s="220"/>
      <c r="DYM934" s="220"/>
      <c r="DYN934" s="220"/>
      <c r="DYO934" s="220"/>
      <c r="DYP934" s="220"/>
      <c r="DYQ934" s="220"/>
      <c r="DYR934" s="220"/>
      <c r="DYS934" s="220"/>
      <c r="DYT934" s="220"/>
      <c r="DYU934" s="220"/>
      <c r="DYV934" s="220"/>
      <c r="DYW934" s="220"/>
      <c r="DYX934" s="220"/>
      <c r="DYY934" s="220"/>
      <c r="DYZ934" s="220"/>
      <c r="DZA934" s="220"/>
      <c r="DZB934" s="220"/>
      <c r="DZC934" s="220"/>
      <c r="DZD934" s="220"/>
      <c r="DZE934" s="220"/>
      <c r="DZF934" s="220"/>
      <c r="DZG934" s="220"/>
      <c r="DZH934" s="220"/>
      <c r="DZI934" s="220"/>
      <c r="DZJ934" s="220"/>
      <c r="DZK934" s="220"/>
      <c r="DZL934" s="220"/>
      <c r="DZM934" s="220"/>
      <c r="DZN934" s="220"/>
      <c r="DZO934" s="220"/>
      <c r="DZP934" s="220"/>
      <c r="DZQ934" s="220"/>
      <c r="DZR934" s="220"/>
      <c r="DZS934" s="220"/>
      <c r="DZT934" s="220"/>
      <c r="DZU934" s="220"/>
      <c r="DZV934" s="220"/>
      <c r="DZW934" s="220"/>
      <c r="DZX934" s="220"/>
      <c r="DZY934" s="220"/>
      <c r="DZZ934" s="220"/>
      <c r="EAA934" s="220"/>
      <c r="EAB934" s="220"/>
      <c r="EAC934" s="220"/>
      <c r="EAD934" s="220"/>
      <c r="EAE934" s="220"/>
      <c r="EAF934" s="220"/>
      <c r="EAG934" s="220"/>
      <c r="EAH934" s="220"/>
      <c r="EAI934" s="220"/>
      <c r="EAJ934" s="220"/>
      <c r="EAK934" s="220"/>
      <c r="EAL934" s="220"/>
      <c r="EAM934" s="220"/>
      <c r="EAN934" s="220"/>
      <c r="EAO934" s="220"/>
      <c r="EAP934" s="220"/>
      <c r="EAQ934" s="220"/>
      <c r="EAR934" s="220"/>
      <c r="EAS934" s="220"/>
      <c r="EAT934" s="220"/>
      <c r="EAU934" s="220"/>
      <c r="EAV934" s="220"/>
      <c r="EAW934" s="220"/>
      <c r="EAX934" s="220"/>
      <c r="EAY934" s="220"/>
      <c r="EAZ934" s="220"/>
      <c r="EBA934" s="220"/>
      <c r="EBB934" s="220"/>
      <c r="EBC934" s="220"/>
      <c r="EBD934" s="220"/>
      <c r="EBE934" s="220"/>
      <c r="EBF934" s="220"/>
      <c r="EBG934" s="220"/>
      <c r="EBH934" s="220"/>
      <c r="EBI934" s="220"/>
      <c r="EBJ934" s="220"/>
      <c r="EBK934" s="220"/>
      <c r="EBL934" s="220"/>
      <c r="EBM934" s="220"/>
      <c r="EBN934" s="220"/>
      <c r="EBO934" s="220"/>
      <c r="EBP934" s="220"/>
      <c r="EBQ934" s="220"/>
      <c r="EBR934" s="220"/>
      <c r="EBS934" s="220"/>
      <c r="EBT934" s="220"/>
      <c r="EBU934" s="220"/>
      <c r="EBV934" s="220"/>
      <c r="EBW934" s="220"/>
      <c r="EBX934" s="220"/>
      <c r="EBY934" s="220"/>
      <c r="EBZ934" s="220"/>
      <c r="ECA934" s="220"/>
      <c r="ECB934" s="220"/>
      <c r="ECC934" s="220"/>
      <c r="ECD934" s="220"/>
      <c r="ECE934" s="220"/>
      <c r="ECF934" s="220"/>
      <c r="ECG934" s="220"/>
      <c r="ECH934" s="220"/>
      <c r="ECI934" s="220"/>
      <c r="ECJ934" s="220"/>
      <c r="ECK934" s="220"/>
      <c r="ECL934" s="220"/>
      <c r="ECM934" s="220"/>
      <c r="ECN934" s="220"/>
      <c r="ECO934" s="220"/>
      <c r="ECP934" s="220"/>
      <c r="ECQ934" s="220"/>
      <c r="ECR934" s="220"/>
      <c r="ECS934" s="220"/>
      <c r="ECT934" s="220"/>
      <c r="ECU934" s="220"/>
      <c r="ECV934" s="220"/>
      <c r="ECW934" s="220"/>
      <c r="ECX934" s="220"/>
      <c r="ECY934" s="220"/>
      <c r="ECZ934" s="220"/>
      <c r="EDA934" s="220"/>
      <c r="EDB934" s="220"/>
      <c r="EDC934" s="220"/>
      <c r="EDD934" s="220"/>
      <c r="EDE934" s="220"/>
      <c r="EDF934" s="220"/>
      <c r="EDG934" s="220"/>
      <c r="EDH934" s="220"/>
      <c r="EDI934" s="220"/>
      <c r="EDJ934" s="220"/>
      <c r="EDK934" s="220"/>
      <c r="EDL934" s="220"/>
      <c r="EDM934" s="220"/>
      <c r="EDN934" s="220"/>
      <c r="EDO934" s="220"/>
      <c r="EDP934" s="220"/>
      <c r="EDQ934" s="220"/>
      <c r="EDR934" s="220"/>
      <c r="EDS934" s="220"/>
      <c r="EDT934" s="220"/>
      <c r="EDU934" s="220"/>
      <c r="EDV934" s="220"/>
      <c r="EDW934" s="220"/>
      <c r="EDX934" s="220"/>
      <c r="EDY934" s="220"/>
      <c r="EDZ934" s="220"/>
      <c r="EEA934" s="220"/>
      <c r="EEB934" s="220"/>
      <c r="EEC934" s="220"/>
      <c r="EED934" s="220"/>
      <c r="EEE934" s="220"/>
      <c r="EEF934" s="220"/>
      <c r="EEG934" s="220"/>
      <c r="EEH934" s="220"/>
      <c r="EEI934" s="220"/>
      <c r="EEJ934" s="220"/>
      <c r="EEK934" s="220"/>
      <c r="EEL934" s="220"/>
      <c r="EEM934" s="220"/>
      <c r="EEN934" s="220"/>
      <c r="EEO934" s="220"/>
      <c r="EEP934" s="220"/>
      <c r="EEQ934" s="220"/>
      <c r="EER934" s="220"/>
      <c r="EES934" s="220"/>
      <c r="EET934" s="220"/>
      <c r="EEU934" s="220"/>
      <c r="EEV934" s="220"/>
      <c r="EEW934" s="220"/>
      <c r="EEX934" s="220"/>
      <c r="EEY934" s="220"/>
      <c r="EEZ934" s="220"/>
      <c r="EFA934" s="220"/>
      <c r="EFB934" s="220"/>
      <c r="EFC934" s="220"/>
      <c r="EFD934" s="220"/>
      <c r="EFE934" s="220"/>
      <c r="EFF934" s="220"/>
      <c r="EFG934" s="220"/>
      <c r="EFH934" s="220"/>
      <c r="EFI934" s="220"/>
      <c r="EFJ934" s="220"/>
      <c r="EFK934" s="220"/>
      <c r="EFL934" s="220"/>
      <c r="EFM934" s="220"/>
      <c r="EFN934" s="220"/>
      <c r="EFO934" s="220"/>
      <c r="EFP934" s="220"/>
      <c r="EFQ934" s="220"/>
      <c r="EFR934" s="220"/>
      <c r="EFS934" s="220"/>
      <c r="EFT934" s="220"/>
      <c r="EFU934" s="220"/>
      <c r="EFV934" s="220"/>
      <c r="EFW934" s="220"/>
      <c r="EFX934" s="220"/>
      <c r="EFY934" s="220"/>
      <c r="EFZ934" s="220"/>
      <c r="EGA934" s="220"/>
      <c r="EGB934" s="220"/>
      <c r="EGC934" s="220"/>
      <c r="EGD934" s="220"/>
      <c r="EGE934" s="220"/>
      <c r="EGF934" s="220"/>
      <c r="EGG934" s="220"/>
      <c r="EGH934" s="220"/>
      <c r="EGO934" s="220"/>
      <c r="EGP934" s="220"/>
      <c r="EGQ934" s="220"/>
      <c r="EGR934" s="220"/>
      <c r="EGW934" s="220"/>
      <c r="EGX934" s="220"/>
      <c r="EGY934" s="220"/>
      <c r="EGZ934" s="220"/>
      <c r="EHA934" s="220"/>
      <c r="EHB934" s="220"/>
      <c r="EHC934" s="220"/>
      <c r="EHD934" s="220"/>
      <c r="EHE934" s="220"/>
      <c r="EHF934" s="220"/>
      <c r="EHG934" s="220"/>
      <c r="EHH934" s="220"/>
      <c r="EHI934" s="220"/>
      <c r="EHJ934" s="220"/>
      <c r="EHK934" s="220"/>
      <c r="EHL934" s="220"/>
      <c r="EHM934" s="220"/>
      <c r="EHN934" s="220"/>
      <c r="EHO934" s="220"/>
      <c r="EHP934" s="220"/>
      <c r="EHQ934" s="220"/>
      <c r="EHR934" s="220"/>
      <c r="EHS934" s="220"/>
      <c r="EHT934" s="220"/>
      <c r="EHU934" s="220"/>
      <c r="EHV934" s="220"/>
      <c r="EHW934" s="220"/>
      <c r="EHX934" s="220"/>
      <c r="EHY934" s="220"/>
      <c r="EHZ934" s="220"/>
      <c r="EIA934" s="220"/>
      <c r="EIB934" s="220"/>
      <c r="EIC934" s="220"/>
      <c r="EID934" s="220"/>
      <c r="EIE934" s="220"/>
      <c r="EIF934" s="220"/>
      <c r="EIG934" s="220"/>
      <c r="EIH934" s="220"/>
      <c r="EII934" s="220"/>
      <c r="EIJ934" s="220"/>
      <c r="EIK934" s="220"/>
      <c r="EIL934" s="220"/>
      <c r="EIM934" s="220"/>
      <c r="EIN934" s="220"/>
      <c r="EIO934" s="220"/>
      <c r="EIP934" s="220"/>
      <c r="EIQ934" s="220"/>
      <c r="EIR934" s="220"/>
      <c r="EIS934" s="220"/>
      <c r="EIT934" s="220"/>
      <c r="EIU934" s="220"/>
      <c r="EIV934" s="220"/>
      <c r="EIW934" s="220"/>
      <c r="EIX934" s="220"/>
      <c r="EIY934" s="220"/>
      <c r="EIZ934" s="220"/>
      <c r="EJA934" s="220"/>
      <c r="EJB934" s="220"/>
      <c r="EJC934" s="220"/>
      <c r="EJD934" s="220"/>
      <c r="EJE934" s="220"/>
      <c r="EJF934" s="220"/>
      <c r="EJG934" s="220"/>
      <c r="EJH934" s="220"/>
      <c r="EJI934" s="220"/>
      <c r="EJJ934" s="220"/>
      <c r="EJK934" s="220"/>
      <c r="EJL934" s="220"/>
      <c r="EJM934" s="220"/>
      <c r="EJN934" s="220"/>
      <c r="EJO934" s="220"/>
      <c r="EJP934" s="220"/>
      <c r="EJQ934" s="220"/>
      <c r="EJR934" s="220"/>
      <c r="EJS934" s="220"/>
      <c r="EJT934" s="220"/>
      <c r="EJU934" s="220"/>
      <c r="EJV934" s="220"/>
      <c r="EJW934" s="220"/>
      <c r="EJX934" s="220"/>
      <c r="EJY934" s="220"/>
      <c r="EJZ934" s="220"/>
      <c r="EKA934" s="220"/>
      <c r="EKB934" s="220"/>
      <c r="EKC934" s="220"/>
      <c r="EKD934" s="220"/>
      <c r="EKE934" s="220"/>
      <c r="EKF934" s="220"/>
      <c r="EKG934" s="220"/>
      <c r="EKH934" s="220"/>
      <c r="EKI934" s="220"/>
      <c r="EKJ934" s="220"/>
      <c r="EKK934" s="220"/>
      <c r="EKL934" s="220"/>
      <c r="EKM934" s="220"/>
      <c r="EKN934" s="220"/>
      <c r="EKO934" s="220"/>
      <c r="EKP934" s="220"/>
      <c r="EKQ934" s="220"/>
      <c r="EKR934" s="220"/>
      <c r="EKS934" s="220"/>
      <c r="EKT934" s="220"/>
      <c r="EKU934" s="220"/>
      <c r="EKV934" s="220"/>
      <c r="EKW934" s="220"/>
      <c r="EKX934" s="220"/>
      <c r="EKY934" s="220"/>
      <c r="EKZ934" s="220"/>
      <c r="ELA934" s="220"/>
      <c r="ELB934" s="220"/>
      <c r="ELC934" s="220"/>
      <c r="ELD934" s="220"/>
      <c r="ELE934" s="220"/>
      <c r="ELF934" s="220"/>
      <c r="ELG934" s="220"/>
      <c r="ELH934" s="220"/>
      <c r="ELI934" s="220"/>
      <c r="ELJ934" s="220"/>
      <c r="ELK934" s="220"/>
      <c r="ELL934" s="220"/>
      <c r="ELM934" s="220"/>
      <c r="ELN934" s="220"/>
      <c r="ELO934" s="220"/>
      <c r="ELP934" s="220"/>
      <c r="ELQ934" s="220"/>
      <c r="ELR934" s="220"/>
      <c r="ELS934" s="220"/>
      <c r="ELT934" s="220"/>
      <c r="ELU934" s="220"/>
      <c r="ELV934" s="220"/>
      <c r="ELW934" s="220"/>
      <c r="ELX934" s="220"/>
      <c r="ELY934" s="220"/>
      <c r="ELZ934" s="220"/>
      <c r="EMA934" s="220"/>
      <c r="EMB934" s="220"/>
      <c r="EMC934" s="220"/>
      <c r="EMD934" s="220"/>
      <c r="EME934" s="220"/>
      <c r="EMF934" s="220"/>
      <c r="EMG934" s="220"/>
      <c r="EMH934" s="220"/>
      <c r="EMI934" s="220"/>
      <c r="EMJ934" s="220"/>
      <c r="EMK934" s="220"/>
      <c r="EML934" s="220"/>
      <c r="EMM934" s="220"/>
      <c r="EMN934" s="220"/>
      <c r="EMO934" s="220"/>
      <c r="EMP934" s="220"/>
      <c r="EMQ934" s="220"/>
      <c r="EMR934" s="220"/>
      <c r="EMS934" s="220"/>
      <c r="EMT934" s="220"/>
      <c r="EMU934" s="220"/>
      <c r="EMV934" s="220"/>
      <c r="EMW934" s="220"/>
      <c r="EMX934" s="220"/>
      <c r="EMY934" s="220"/>
      <c r="EMZ934" s="220"/>
      <c r="ENA934" s="220"/>
      <c r="ENB934" s="220"/>
      <c r="ENC934" s="220"/>
      <c r="END934" s="220"/>
      <c r="ENE934" s="220"/>
      <c r="ENF934" s="220"/>
      <c r="ENG934" s="220"/>
      <c r="ENH934" s="220"/>
      <c r="ENI934" s="220"/>
      <c r="ENJ934" s="220"/>
      <c r="ENK934" s="220"/>
      <c r="ENL934" s="220"/>
      <c r="ENM934" s="220"/>
      <c r="ENN934" s="220"/>
      <c r="ENO934" s="220"/>
      <c r="ENP934" s="220"/>
      <c r="ENQ934" s="220"/>
      <c r="ENR934" s="220"/>
      <c r="ENS934" s="220"/>
      <c r="ENT934" s="220"/>
      <c r="ENU934" s="220"/>
      <c r="ENV934" s="220"/>
      <c r="ENW934" s="220"/>
      <c r="ENX934" s="220"/>
      <c r="ENY934" s="220"/>
      <c r="ENZ934" s="220"/>
      <c r="EOA934" s="220"/>
      <c r="EOB934" s="220"/>
      <c r="EOC934" s="220"/>
      <c r="EOD934" s="220"/>
      <c r="EOE934" s="220"/>
      <c r="EOF934" s="220"/>
      <c r="EOG934" s="220"/>
      <c r="EOH934" s="220"/>
      <c r="EOI934" s="220"/>
      <c r="EOJ934" s="220"/>
      <c r="EOK934" s="220"/>
      <c r="EOL934" s="220"/>
      <c r="EOM934" s="220"/>
      <c r="EON934" s="220"/>
      <c r="EOO934" s="220"/>
      <c r="EOP934" s="220"/>
      <c r="EOQ934" s="220"/>
      <c r="EOR934" s="220"/>
      <c r="EOS934" s="220"/>
      <c r="EOT934" s="220"/>
      <c r="EOU934" s="220"/>
      <c r="EOV934" s="220"/>
      <c r="EOW934" s="220"/>
      <c r="EOX934" s="220"/>
      <c r="EOY934" s="220"/>
      <c r="EOZ934" s="220"/>
      <c r="EPA934" s="220"/>
      <c r="EPB934" s="220"/>
      <c r="EPC934" s="220"/>
      <c r="EPD934" s="220"/>
      <c r="EPE934" s="220"/>
      <c r="EPF934" s="220"/>
      <c r="EPG934" s="220"/>
      <c r="EPH934" s="220"/>
      <c r="EPI934" s="220"/>
      <c r="EPJ934" s="220"/>
      <c r="EPK934" s="220"/>
      <c r="EPL934" s="220"/>
      <c r="EPM934" s="220"/>
      <c r="EPN934" s="220"/>
      <c r="EPO934" s="220"/>
      <c r="EPP934" s="220"/>
      <c r="EPQ934" s="220"/>
      <c r="EPR934" s="220"/>
      <c r="EPS934" s="220"/>
      <c r="EPT934" s="220"/>
      <c r="EPU934" s="220"/>
      <c r="EPV934" s="220"/>
      <c r="EPW934" s="220"/>
      <c r="EPX934" s="220"/>
      <c r="EPY934" s="220"/>
      <c r="EPZ934" s="220"/>
      <c r="EQA934" s="220"/>
      <c r="EQB934" s="220"/>
      <c r="EQC934" s="220"/>
      <c r="EQD934" s="220"/>
      <c r="EQK934" s="220"/>
      <c r="EQL934" s="220"/>
      <c r="EQM934" s="220"/>
      <c r="EQN934" s="220"/>
      <c r="EQS934" s="220"/>
      <c r="EQT934" s="220"/>
      <c r="EQU934" s="220"/>
      <c r="EQV934" s="220"/>
      <c r="EQW934" s="220"/>
      <c r="EQX934" s="220"/>
      <c r="EQY934" s="220"/>
      <c r="EQZ934" s="220"/>
      <c r="ERA934" s="220"/>
      <c r="ERB934" s="220"/>
      <c r="ERC934" s="220"/>
      <c r="ERD934" s="220"/>
      <c r="ERE934" s="220"/>
      <c r="ERF934" s="220"/>
      <c r="ERG934" s="220"/>
      <c r="ERH934" s="220"/>
      <c r="ERI934" s="220"/>
      <c r="ERJ934" s="220"/>
      <c r="ERK934" s="220"/>
      <c r="ERL934" s="220"/>
      <c r="ERM934" s="220"/>
      <c r="ERN934" s="220"/>
      <c r="ERO934" s="220"/>
      <c r="ERP934" s="220"/>
      <c r="ERQ934" s="220"/>
      <c r="ERR934" s="220"/>
      <c r="ERS934" s="220"/>
      <c r="ERT934" s="220"/>
      <c r="ERU934" s="220"/>
      <c r="ERV934" s="220"/>
      <c r="ERW934" s="220"/>
      <c r="ERX934" s="220"/>
      <c r="ERY934" s="220"/>
      <c r="ERZ934" s="220"/>
      <c r="ESA934" s="220"/>
      <c r="ESB934" s="220"/>
      <c r="ESC934" s="220"/>
      <c r="ESD934" s="220"/>
      <c r="ESE934" s="220"/>
      <c r="ESF934" s="220"/>
      <c r="ESG934" s="220"/>
      <c r="ESH934" s="220"/>
      <c r="ESI934" s="220"/>
      <c r="ESJ934" s="220"/>
      <c r="ESK934" s="220"/>
      <c r="ESL934" s="220"/>
      <c r="ESM934" s="220"/>
      <c r="ESN934" s="220"/>
      <c r="ESO934" s="220"/>
      <c r="ESP934" s="220"/>
      <c r="ESQ934" s="220"/>
      <c r="ESR934" s="220"/>
      <c r="ESS934" s="220"/>
      <c r="EST934" s="220"/>
      <c r="ESU934" s="220"/>
      <c r="ESV934" s="220"/>
      <c r="ESW934" s="220"/>
      <c r="ESX934" s="220"/>
      <c r="ESY934" s="220"/>
      <c r="ESZ934" s="220"/>
      <c r="ETA934" s="220"/>
      <c r="ETB934" s="220"/>
      <c r="ETC934" s="220"/>
      <c r="ETD934" s="220"/>
      <c r="ETE934" s="220"/>
      <c r="ETF934" s="220"/>
      <c r="ETG934" s="220"/>
      <c r="ETH934" s="220"/>
      <c r="ETI934" s="220"/>
      <c r="ETJ934" s="220"/>
      <c r="ETK934" s="220"/>
      <c r="ETL934" s="220"/>
      <c r="ETM934" s="220"/>
      <c r="ETN934" s="220"/>
      <c r="ETO934" s="220"/>
      <c r="ETP934" s="220"/>
      <c r="ETQ934" s="220"/>
      <c r="ETR934" s="220"/>
      <c r="ETS934" s="220"/>
      <c r="ETT934" s="220"/>
      <c r="ETU934" s="220"/>
      <c r="ETV934" s="220"/>
      <c r="ETW934" s="220"/>
      <c r="ETX934" s="220"/>
      <c r="ETY934" s="220"/>
      <c r="ETZ934" s="220"/>
      <c r="EUA934" s="220"/>
      <c r="EUB934" s="220"/>
      <c r="EUC934" s="220"/>
      <c r="EUD934" s="220"/>
      <c r="EUE934" s="220"/>
      <c r="EUF934" s="220"/>
      <c r="EUG934" s="220"/>
      <c r="EUH934" s="220"/>
      <c r="EUI934" s="220"/>
      <c r="EUJ934" s="220"/>
      <c r="EUK934" s="220"/>
      <c r="EUL934" s="220"/>
      <c r="EUM934" s="220"/>
      <c r="EUN934" s="220"/>
      <c r="EUO934" s="220"/>
      <c r="EUP934" s="220"/>
      <c r="EUQ934" s="220"/>
      <c r="EUR934" s="220"/>
      <c r="EUS934" s="220"/>
      <c r="EUT934" s="220"/>
      <c r="EUU934" s="220"/>
      <c r="EUV934" s="220"/>
      <c r="EUW934" s="220"/>
      <c r="EUX934" s="220"/>
      <c r="EUY934" s="220"/>
      <c r="EUZ934" s="220"/>
      <c r="EVA934" s="220"/>
      <c r="EVB934" s="220"/>
      <c r="EVC934" s="220"/>
      <c r="EVD934" s="220"/>
      <c r="EVE934" s="220"/>
      <c r="EVF934" s="220"/>
      <c r="EVG934" s="220"/>
      <c r="EVH934" s="220"/>
      <c r="EVI934" s="220"/>
      <c r="EVJ934" s="220"/>
      <c r="EVK934" s="220"/>
      <c r="EVL934" s="220"/>
      <c r="EVM934" s="220"/>
      <c r="EVN934" s="220"/>
      <c r="EVO934" s="220"/>
      <c r="EVP934" s="220"/>
      <c r="EVQ934" s="220"/>
      <c r="EVR934" s="220"/>
      <c r="EVS934" s="220"/>
      <c r="EVT934" s="220"/>
      <c r="EVU934" s="220"/>
      <c r="EVV934" s="220"/>
      <c r="EVW934" s="220"/>
      <c r="EVX934" s="220"/>
      <c r="EVY934" s="220"/>
      <c r="EVZ934" s="220"/>
      <c r="EWA934" s="220"/>
      <c r="EWB934" s="220"/>
      <c r="EWC934" s="220"/>
      <c r="EWD934" s="220"/>
      <c r="EWE934" s="220"/>
      <c r="EWF934" s="220"/>
      <c r="EWG934" s="220"/>
      <c r="EWH934" s="220"/>
      <c r="EWI934" s="220"/>
      <c r="EWJ934" s="220"/>
      <c r="EWK934" s="220"/>
      <c r="EWL934" s="220"/>
      <c r="EWM934" s="220"/>
      <c r="EWN934" s="220"/>
      <c r="EWO934" s="220"/>
      <c r="EWP934" s="220"/>
      <c r="EWQ934" s="220"/>
      <c r="EWR934" s="220"/>
      <c r="EWS934" s="220"/>
      <c r="EWT934" s="220"/>
      <c r="EWU934" s="220"/>
      <c r="EWV934" s="220"/>
      <c r="EWW934" s="220"/>
      <c r="EWX934" s="220"/>
      <c r="EWY934" s="220"/>
      <c r="EWZ934" s="220"/>
      <c r="EXA934" s="220"/>
      <c r="EXB934" s="220"/>
      <c r="EXC934" s="220"/>
      <c r="EXD934" s="220"/>
      <c r="EXE934" s="220"/>
      <c r="EXF934" s="220"/>
      <c r="EXG934" s="220"/>
      <c r="EXH934" s="220"/>
      <c r="EXI934" s="220"/>
      <c r="EXJ934" s="220"/>
      <c r="EXK934" s="220"/>
      <c r="EXL934" s="220"/>
      <c r="EXM934" s="220"/>
      <c r="EXN934" s="220"/>
      <c r="EXO934" s="220"/>
      <c r="EXP934" s="220"/>
      <c r="EXQ934" s="220"/>
      <c r="EXR934" s="220"/>
      <c r="EXS934" s="220"/>
      <c r="EXT934" s="220"/>
      <c r="EXU934" s="220"/>
      <c r="EXV934" s="220"/>
      <c r="EXW934" s="220"/>
      <c r="EXX934" s="220"/>
      <c r="EXY934" s="220"/>
      <c r="EXZ934" s="220"/>
      <c r="EYA934" s="220"/>
      <c r="EYB934" s="220"/>
      <c r="EYC934" s="220"/>
      <c r="EYD934" s="220"/>
      <c r="EYE934" s="220"/>
      <c r="EYF934" s="220"/>
      <c r="EYG934" s="220"/>
      <c r="EYH934" s="220"/>
      <c r="EYI934" s="220"/>
      <c r="EYJ934" s="220"/>
      <c r="EYK934" s="220"/>
      <c r="EYL934" s="220"/>
      <c r="EYM934" s="220"/>
      <c r="EYN934" s="220"/>
      <c r="EYO934" s="220"/>
      <c r="EYP934" s="220"/>
      <c r="EYQ934" s="220"/>
      <c r="EYR934" s="220"/>
      <c r="EYS934" s="220"/>
      <c r="EYT934" s="220"/>
      <c r="EYU934" s="220"/>
      <c r="EYV934" s="220"/>
      <c r="EYW934" s="220"/>
      <c r="EYX934" s="220"/>
      <c r="EYY934" s="220"/>
      <c r="EYZ934" s="220"/>
      <c r="EZA934" s="220"/>
      <c r="EZB934" s="220"/>
      <c r="EZC934" s="220"/>
      <c r="EZD934" s="220"/>
      <c r="EZE934" s="220"/>
      <c r="EZF934" s="220"/>
      <c r="EZG934" s="220"/>
      <c r="EZH934" s="220"/>
      <c r="EZI934" s="220"/>
      <c r="EZJ934" s="220"/>
      <c r="EZK934" s="220"/>
      <c r="EZL934" s="220"/>
      <c r="EZM934" s="220"/>
      <c r="EZN934" s="220"/>
      <c r="EZO934" s="220"/>
      <c r="EZP934" s="220"/>
      <c r="EZQ934" s="220"/>
      <c r="EZR934" s="220"/>
      <c r="EZS934" s="220"/>
      <c r="EZT934" s="220"/>
      <c r="EZU934" s="220"/>
      <c r="EZV934" s="220"/>
      <c r="EZW934" s="220"/>
      <c r="EZX934" s="220"/>
      <c r="EZY934" s="220"/>
      <c r="EZZ934" s="220"/>
      <c r="FAG934" s="220"/>
      <c r="FAH934" s="220"/>
      <c r="FAI934" s="220"/>
      <c r="FAJ934" s="220"/>
      <c r="FAO934" s="220"/>
      <c r="FAP934" s="220"/>
      <c r="FAQ934" s="220"/>
      <c r="FAR934" s="220"/>
      <c r="FAS934" s="220"/>
      <c r="FAT934" s="220"/>
      <c r="FAU934" s="220"/>
      <c r="FAV934" s="220"/>
      <c r="FAW934" s="220"/>
      <c r="FAX934" s="220"/>
      <c r="FAY934" s="220"/>
      <c r="FAZ934" s="220"/>
      <c r="FBA934" s="220"/>
      <c r="FBB934" s="220"/>
      <c r="FBC934" s="220"/>
      <c r="FBD934" s="220"/>
      <c r="FBE934" s="220"/>
      <c r="FBF934" s="220"/>
      <c r="FBG934" s="220"/>
      <c r="FBH934" s="220"/>
      <c r="FBI934" s="220"/>
      <c r="FBJ934" s="220"/>
      <c r="FBK934" s="220"/>
      <c r="FBL934" s="220"/>
      <c r="FBM934" s="220"/>
      <c r="FBN934" s="220"/>
      <c r="FBO934" s="220"/>
      <c r="FBP934" s="220"/>
      <c r="FBQ934" s="220"/>
      <c r="FBR934" s="220"/>
      <c r="FBS934" s="220"/>
      <c r="FBT934" s="220"/>
      <c r="FBU934" s="220"/>
      <c r="FBV934" s="220"/>
      <c r="FBW934" s="220"/>
      <c r="FBX934" s="220"/>
      <c r="FBY934" s="220"/>
      <c r="FBZ934" s="220"/>
      <c r="FCA934" s="220"/>
      <c r="FCB934" s="220"/>
      <c r="FCC934" s="220"/>
      <c r="FCD934" s="220"/>
      <c r="FCE934" s="220"/>
      <c r="FCF934" s="220"/>
      <c r="FCG934" s="220"/>
      <c r="FCH934" s="220"/>
      <c r="FCI934" s="220"/>
      <c r="FCJ934" s="220"/>
      <c r="FCK934" s="220"/>
      <c r="FCL934" s="220"/>
      <c r="FCM934" s="220"/>
      <c r="FCN934" s="220"/>
      <c r="FCO934" s="220"/>
      <c r="FCP934" s="220"/>
      <c r="FCQ934" s="220"/>
      <c r="FCR934" s="220"/>
      <c r="FCS934" s="220"/>
      <c r="FCT934" s="220"/>
      <c r="FCU934" s="220"/>
      <c r="FCV934" s="220"/>
      <c r="FCW934" s="220"/>
      <c r="FCX934" s="220"/>
      <c r="FCY934" s="220"/>
      <c r="FCZ934" s="220"/>
      <c r="FDA934" s="220"/>
      <c r="FDB934" s="220"/>
      <c r="FDC934" s="220"/>
      <c r="FDD934" s="220"/>
      <c r="FDE934" s="220"/>
      <c r="FDF934" s="220"/>
      <c r="FDG934" s="220"/>
      <c r="FDH934" s="220"/>
      <c r="FDI934" s="220"/>
      <c r="FDJ934" s="220"/>
      <c r="FDK934" s="220"/>
      <c r="FDL934" s="220"/>
      <c r="FDM934" s="220"/>
      <c r="FDN934" s="220"/>
      <c r="FDO934" s="220"/>
      <c r="FDP934" s="220"/>
      <c r="FDQ934" s="220"/>
      <c r="FDR934" s="220"/>
      <c r="FDS934" s="220"/>
      <c r="FDT934" s="220"/>
      <c r="FDU934" s="220"/>
      <c r="FDV934" s="220"/>
      <c r="FDW934" s="220"/>
      <c r="FDX934" s="220"/>
      <c r="FDY934" s="220"/>
      <c r="FDZ934" s="220"/>
      <c r="FEA934" s="220"/>
      <c r="FEB934" s="220"/>
      <c r="FEC934" s="220"/>
      <c r="FED934" s="220"/>
      <c r="FEE934" s="220"/>
      <c r="FEF934" s="220"/>
      <c r="FEG934" s="220"/>
      <c r="FEH934" s="220"/>
      <c r="FEI934" s="220"/>
      <c r="FEJ934" s="220"/>
      <c r="FEK934" s="220"/>
      <c r="FEL934" s="220"/>
      <c r="FEM934" s="220"/>
      <c r="FEN934" s="220"/>
      <c r="FEO934" s="220"/>
      <c r="FEP934" s="220"/>
      <c r="FEQ934" s="220"/>
      <c r="FER934" s="220"/>
      <c r="FES934" s="220"/>
      <c r="FET934" s="220"/>
      <c r="FEU934" s="220"/>
      <c r="FEV934" s="220"/>
      <c r="FEW934" s="220"/>
      <c r="FEX934" s="220"/>
      <c r="FEY934" s="220"/>
      <c r="FEZ934" s="220"/>
      <c r="FFA934" s="220"/>
      <c r="FFB934" s="220"/>
      <c r="FFC934" s="220"/>
      <c r="FFD934" s="220"/>
      <c r="FFE934" s="220"/>
      <c r="FFF934" s="220"/>
      <c r="FFG934" s="220"/>
      <c r="FFH934" s="220"/>
      <c r="FFI934" s="220"/>
      <c r="FFJ934" s="220"/>
      <c r="FFK934" s="220"/>
      <c r="FFL934" s="220"/>
      <c r="FFM934" s="220"/>
      <c r="FFN934" s="220"/>
      <c r="FFO934" s="220"/>
      <c r="FFP934" s="220"/>
      <c r="FFQ934" s="220"/>
      <c r="FFR934" s="220"/>
      <c r="FFS934" s="220"/>
      <c r="FFT934" s="220"/>
      <c r="FFU934" s="220"/>
      <c r="FFV934" s="220"/>
      <c r="FFW934" s="220"/>
      <c r="FFX934" s="220"/>
      <c r="FFY934" s="220"/>
      <c r="FFZ934" s="220"/>
      <c r="FGA934" s="220"/>
      <c r="FGB934" s="220"/>
      <c r="FGC934" s="220"/>
      <c r="FGD934" s="220"/>
      <c r="FGE934" s="220"/>
      <c r="FGF934" s="220"/>
      <c r="FGG934" s="220"/>
      <c r="FGH934" s="220"/>
      <c r="FGI934" s="220"/>
      <c r="FGJ934" s="220"/>
      <c r="FGK934" s="220"/>
      <c r="FGL934" s="220"/>
      <c r="FGM934" s="220"/>
      <c r="FGN934" s="220"/>
      <c r="FGO934" s="220"/>
      <c r="FGP934" s="220"/>
      <c r="FGQ934" s="220"/>
      <c r="FGR934" s="220"/>
      <c r="FGS934" s="220"/>
      <c r="FGT934" s="220"/>
      <c r="FGU934" s="220"/>
      <c r="FGV934" s="220"/>
      <c r="FGW934" s="220"/>
      <c r="FGX934" s="220"/>
      <c r="FGY934" s="220"/>
      <c r="FGZ934" s="220"/>
      <c r="FHA934" s="220"/>
      <c r="FHB934" s="220"/>
      <c r="FHC934" s="220"/>
      <c r="FHD934" s="220"/>
      <c r="FHE934" s="220"/>
      <c r="FHF934" s="220"/>
      <c r="FHG934" s="220"/>
      <c r="FHH934" s="220"/>
      <c r="FHI934" s="220"/>
      <c r="FHJ934" s="220"/>
      <c r="FHK934" s="220"/>
      <c r="FHL934" s="220"/>
      <c r="FHM934" s="220"/>
      <c r="FHN934" s="220"/>
      <c r="FHO934" s="220"/>
      <c r="FHP934" s="220"/>
      <c r="FHQ934" s="220"/>
      <c r="FHR934" s="220"/>
      <c r="FHS934" s="220"/>
      <c r="FHT934" s="220"/>
      <c r="FHU934" s="220"/>
      <c r="FHV934" s="220"/>
      <c r="FHW934" s="220"/>
      <c r="FHX934" s="220"/>
      <c r="FHY934" s="220"/>
      <c r="FHZ934" s="220"/>
      <c r="FIA934" s="220"/>
      <c r="FIB934" s="220"/>
      <c r="FIC934" s="220"/>
      <c r="FID934" s="220"/>
      <c r="FIE934" s="220"/>
      <c r="FIF934" s="220"/>
      <c r="FIG934" s="220"/>
      <c r="FIH934" s="220"/>
      <c r="FII934" s="220"/>
      <c r="FIJ934" s="220"/>
      <c r="FIK934" s="220"/>
      <c r="FIL934" s="220"/>
      <c r="FIM934" s="220"/>
      <c r="FIN934" s="220"/>
      <c r="FIO934" s="220"/>
      <c r="FIP934" s="220"/>
      <c r="FIQ934" s="220"/>
      <c r="FIR934" s="220"/>
      <c r="FIS934" s="220"/>
      <c r="FIT934" s="220"/>
      <c r="FIU934" s="220"/>
      <c r="FIV934" s="220"/>
      <c r="FIW934" s="220"/>
      <c r="FIX934" s="220"/>
      <c r="FIY934" s="220"/>
      <c r="FIZ934" s="220"/>
      <c r="FJA934" s="220"/>
      <c r="FJB934" s="220"/>
      <c r="FJC934" s="220"/>
      <c r="FJD934" s="220"/>
      <c r="FJE934" s="220"/>
      <c r="FJF934" s="220"/>
      <c r="FJG934" s="220"/>
      <c r="FJH934" s="220"/>
      <c r="FJI934" s="220"/>
      <c r="FJJ934" s="220"/>
      <c r="FJK934" s="220"/>
      <c r="FJL934" s="220"/>
      <c r="FJM934" s="220"/>
      <c r="FJN934" s="220"/>
      <c r="FJO934" s="220"/>
      <c r="FJP934" s="220"/>
      <c r="FJQ934" s="220"/>
      <c r="FJR934" s="220"/>
      <c r="FJS934" s="220"/>
      <c r="FJT934" s="220"/>
      <c r="FJU934" s="220"/>
      <c r="FJV934" s="220"/>
      <c r="FKC934" s="220"/>
      <c r="FKD934" s="220"/>
      <c r="FKE934" s="220"/>
      <c r="FKF934" s="220"/>
      <c r="FKK934" s="220"/>
      <c r="FKL934" s="220"/>
      <c r="FKM934" s="220"/>
      <c r="FKN934" s="220"/>
      <c r="FKO934" s="220"/>
      <c r="FKP934" s="220"/>
      <c r="FKQ934" s="220"/>
      <c r="FKR934" s="220"/>
      <c r="FKS934" s="220"/>
      <c r="FKT934" s="220"/>
      <c r="FKU934" s="220"/>
      <c r="FKV934" s="220"/>
      <c r="FKW934" s="220"/>
      <c r="FKX934" s="220"/>
      <c r="FKY934" s="220"/>
      <c r="FKZ934" s="220"/>
      <c r="FLA934" s="220"/>
      <c r="FLB934" s="220"/>
      <c r="FLC934" s="220"/>
      <c r="FLD934" s="220"/>
      <c r="FLE934" s="220"/>
      <c r="FLF934" s="220"/>
      <c r="FLG934" s="220"/>
      <c r="FLH934" s="220"/>
      <c r="FLI934" s="220"/>
      <c r="FLJ934" s="220"/>
      <c r="FLK934" s="220"/>
      <c r="FLL934" s="220"/>
      <c r="FLM934" s="220"/>
      <c r="FLN934" s="220"/>
      <c r="FLO934" s="220"/>
      <c r="FLP934" s="220"/>
      <c r="FLQ934" s="220"/>
      <c r="FLR934" s="220"/>
      <c r="FLS934" s="220"/>
      <c r="FLT934" s="220"/>
      <c r="FLU934" s="220"/>
      <c r="FLV934" s="220"/>
      <c r="FLW934" s="220"/>
      <c r="FLX934" s="220"/>
      <c r="FLY934" s="220"/>
      <c r="FLZ934" s="220"/>
      <c r="FMA934" s="220"/>
      <c r="FMB934" s="220"/>
      <c r="FMC934" s="220"/>
      <c r="FMD934" s="220"/>
      <c r="FME934" s="220"/>
      <c r="FMF934" s="220"/>
      <c r="FMG934" s="220"/>
      <c r="FMH934" s="220"/>
      <c r="FMI934" s="220"/>
      <c r="FMJ934" s="220"/>
      <c r="FMK934" s="220"/>
      <c r="FML934" s="220"/>
      <c r="FMM934" s="220"/>
      <c r="FMN934" s="220"/>
      <c r="FMO934" s="220"/>
      <c r="FMP934" s="220"/>
      <c r="FMQ934" s="220"/>
      <c r="FMR934" s="220"/>
      <c r="FMS934" s="220"/>
      <c r="FMT934" s="220"/>
      <c r="FMU934" s="220"/>
      <c r="FMV934" s="220"/>
      <c r="FMW934" s="220"/>
      <c r="FMX934" s="220"/>
      <c r="FMY934" s="220"/>
      <c r="FMZ934" s="220"/>
      <c r="FNA934" s="220"/>
      <c r="FNB934" s="220"/>
      <c r="FNC934" s="220"/>
      <c r="FND934" s="220"/>
      <c r="FNE934" s="220"/>
      <c r="FNF934" s="220"/>
      <c r="FNG934" s="220"/>
      <c r="FNH934" s="220"/>
      <c r="FNI934" s="220"/>
      <c r="FNJ934" s="220"/>
      <c r="FNK934" s="220"/>
      <c r="FNL934" s="220"/>
      <c r="FNM934" s="220"/>
      <c r="FNN934" s="220"/>
      <c r="FNO934" s="220"/>
      <c r="FNP934" s="220"/>
      <c r="FNQ934" s="220"/>
      <c r="FNR934" s="220"/>
      <c r="FNS934" s="220"/>
      <c r="FNT934" s="220"/>
      <c r="FNU934" s="220"/>
      <c r="FNV934" s="220"/>
      <c r="FNW934" s="220"/>
      <c r="FNX934" s="220"/>
      <c r="FNY934" s="220"/>
      <c r="FNZ934" s="220"/>
      <c r="FOA934" s="220"/>
      <c r="FOB934" s="220"/>
      <c r="FOC934" s="220"/>
      <c r="FOD934" s="220"/>
      <c r="FOE934" s="220"/>
      <c r="FOF934" s="220"/>
      <c r="FOG934" s="220"/>
      <c r="FOH934" s="220"/>
      <c r="FOI934" s="220"/>
      <c r="FOJ934" s="220"/>
      <c r="FOK934" s="220"/>
      <c r="FOL934" s="220"/>
      <c r="FOM934" s="220"/>
      <c r="FON934" s="220"/>
      <c r="FOO934" s="220"/>
      <c r="FOP934" s="220"/>
      <c r="FOQ934" s="220"/>
      <c r="FOR934" s="220"/>
      <c r="FOS934" s="220"/>
      <c r="FOT934" s="220"/>
      <c r="FOU934" s="220"/>
      <c r="FOV934" s="220"/>
      <c r="FOW934" s="220"/>
      <c r="FOX934" s="220"/>
      <c r="FOY934" s="220"/>
      <c r="FOZ934" s="220"/>
      <c r="FPA934" s="220"/>
      <c r="FPB934" s="220"/>
      <c r="FPC934" s="220"/>
      <c r="FPD934" s="220"/>
      <c r="FPE934" s="220"/>
      <c r="FPF934" s="220"/>
      <c r="FPG934" s="220"/>
      <c r="FPH934" s="220"/>
      <c r="FPI934" s="220"/>
      <c r="FPJ934" s="220"/>
      <c r="FPK934" s="220"/>
      <c r="FPL934" s="220"/>
      <c r="FPM934" s="220"/>
      <c r="FPN934" s="220"/>
      <c r="FPO934" s="220"/>
      <c r="FPP934" s="220"/>
      <c r="FPQ934" s="220"/>
      <c r="FPR934" s="220"/>
      <c r="FPS934" s="220"/>
      <c r="FPT934" s="220"/>
      <c r="FPU934" s="220"/>
      <c r="FPV934" s="220"/>
      <c r="FPW934" s="220"/>
      <c r="FPX934" s="220"/>
      <c r="FPY934" s="220"/>
      <c r="FPZ934" s="220"/>
      <c r="FQA934" s="220"/>
      <c r="FQB934" s="220"/>
      <c r="FQC934" s="220"/>
      <c r="FQD934" s="220"/>
      <c r="FQE934" s="220"/>
      <c r="FQF934" s="220"/>
      <c r="FQG934" s="220"/>
      <c r="FQH934" s="220"/>
      <c r="FQI934" s="220"/>
      <c r="FQJ934" s="220"/>
      <c r="FQK934" s="220"/>
      <c r="FQL934" s="220"/>
      <c r="FQM934" s="220"/>
      <c r="FQN934" s="220"/>
      <c r="FQO934" s="220"/>
      <c r="FQP934" s="220"/>
      <c r="FQQ934" s="220"/>
      <c r="FQR934" s="220"/>
      <c r="FQS934" s="220"/>
      <c r="FQT934" s="220"/>
      <c r="FQU934" s="220"/>
      <c r="FQV934" s="220"/>
      <c r="FQW934" s="220"/>
      <c r="FQX934" s="220"/>
      <c r="FQY934" s="220"/>
      <c r="FQZ934" s="220"/>
      <c r="FRA934" s="220"/>
      <c r="FRB934" s="220"/>
      <c r="FRC934" s="220"/>
      <c r="FRD934" s="220"/>
      <c r="FRE934" s="220"/>
      <c r="FRF934" s="220"/>
      <c r="FRG934" s="220"/>
      <c r="FRH934" s="220"/>
      <c r="FRI934" s="220"/>
      <c r="FRJ934" s="220"/>
      <c r="FRK934" s="220"/>
      <c r="FRL934" s="220"/>
      <c r="FRM934" s="220"/>
      <c r="FRN934" s="220"/>
      <c r="FRO934" s="220"/>
      <c r="FRP934" s="220"/>
      <c r="FRQ934" s="220"/>
      <c r="FRR934" s="220"/>
      <c r="FRS934" s="220"/>
      <c r="FRT934" s="220"/>
      <c r="FRU934" s="220"/>
      <c r="FRV934" s="220"/>
      <c r="FRW934" s="220"/>
      <c r="FRX934" s="220"/>
      <c r="FRY934" s="220"/>
      <c r="FRZ934" s="220"/>
      <c r="FSA934" s="220"/>
      <c r="FSB934" s="220"/>
      <c r="FSC934" s="220"/>
      <c r="FSD934" s="220"/>
      <c r="FSE934" s="220"/>
      <c r="FSF934" s="220"/>
      <c r="FSG934" s="220"/>
      <c r="FSH934" s="220"/>
      <c r="FSI934" s="220"/>
      <c r="FSJ934" s="220"/>
      <c r="FSK934" s="220"/>
      <c r="FSL934" s="220"/>
      <c r="FSM934" s="220"/>
      <c r="FSN934" s="220"/>
      <c r="FSO934" s="220"/>
      <c r="FSP934" s="220"/>
      <c r="FSQ934" s="220"/>
      <c r="FSR934" s="220"/>
      <c r="FSS934" s="220"/>
      <c r="FST934" s="220"/>
      <c r="FSU934" s="220"/>
      <c r="FSV934" s="220"/>
      <c r="FSW934" s="220"/>
      <c r="FSX934" s="220"/>
      <c r="FSY934" s="220"/>
      <c r="FSZ934" s="220"/>
      <c r="FTA934" s="220"/>
      <c r="FTB934" s="220"/>
      <c r="FTC934" s="220"/>
      <c r="FTD934" s="220"/>
      <c r="FTE934" s="220"/>
      <c r="FTF934" s="220"/>
      <c r="FTG934" s="220"/>
      <c r="FTH934" s="220"/>
      <c r="FTI934" s="220"/>
      <c r="FTJ934" s="220"/>
      <c r="FTK934" s="220"/>
      <c r="FTL934" s="220"/>
      <c r="FTM934" s="220"/>
      <c r="FTN934" s="220"/>
      <c r="FTO934" s="220"/>
      <c r="FTP934" s="220"/>
      <c r="FTQ934" s="220"/>
      <c r="FTR934" s="220"/>
      <c r="FTY934" s="220"/>
      <c r="FTZ934" s="220"/>
      <c r="FUA934" s="220"/>
      <c r="FUB934" s="220"/>
      <c r="FUG934" s="220"/>
      <c r="FUH934" s="220"/>
      <c r="FUI934" s="220"/>
      <c r="FUJ934" s="220"/>
      <c r="FUK934" s="220"/>
      <c r="FUL934" s="220"/>
      <c r="FUM934" s="220"/>
      <c r="FUN934" s="220"/>
      <c r="FUO934" s="220"/>
      <c r="FUP934" s="220"/>
      <c r="FUQ934" s="220"/>
      <c r="FUR934" s="220"/>
      <c r="FUS934" s="220"/>
      <c r="FUT934" s="220"/>
      <c r="FUU934" s="220"/>
      <c r="FUV934" s="220"/>
      <c r="FUW934" s="220"/>
      <c r="FUX934" s="220"/>
      <c r="FUY934" s="220"/>
      <c r="FUZ934" s="220"/>
      <c r="FVA934" s="220"/>
      <c r="FVB934" s="220"/>
      <c r="FVC934" s="220"/>
      <c r="FVD934" s="220"/>
      <c r="FVE934" s="220"/>
      <c r="FVF934" s="220"/>
      <c r="FVG934" s="220"/>
      <c r="FVH934" s="220"/>
      <c r="FVI934" s="220"/>
      <c r="FVJ934" s="220"/>
      <c r="FVK934" s="220"/>
      <c r="FVL934" s="220"/>
      <c r="FVM934" s="220"/>
      <c r="FVN934" s="220"/>
      <c r="FVO934" s="220"/>
      <c r="FVP934" s="220"/>
      <c r="FVQ934" s="220"/>
      <c r="FVR934" s="220"/>
      <c r="FVS934" s="220"/>
      <c r="FVT934" s="220"/>
      <c r="FVU934" s="220"/>
      <c r="FVV934" s="220"/>
      <c r="FVW934" s="220"/>
      <c r="FVX934" s="220"/>
      <c r="FVY934" s="220"/>
      <c r="FVZ934" s="220"/>
      <c r="FWA934" s="220"/>
      <c r="FWB934" s="220"/>
      <c r="FWC934" s="220"/>
      <c r="FWD934" s="220"/>
      <c r="FWE934" s="220"/>
      <c r="FWF934" s="220"/>
      <c r="FWG934" s="220"/>
      <c r="FWH934" s="220"/>
      <c r="FWI934" s="220"/>
      <c r="FWJ934" s="220"/>
      <c r="FWK934" s="220"/>
      <c r="FWL934" s="220"/>
      <c r="FWM934" s="220"/>
      <c r="FWN934" s="220"/>
      <c r="FWO934" s="220"/>
      <c r="FWP934" s="220"/>
      <c r="FWQ934" s="220"/>
      <c r="FWR934" s="220"/>
      <c r="FWS934" s="220"/>
      <c r="FWT934" s="220"/>
      <c r="FWU934" s="220"/>
      <c r="FWV934" s="220"/>
      <c r="FWW934" s="220"/>
      <c r="FWX934" s="220"/>
      <c r="FWY934" s="220"/>
      <c r="FWZ934" s="220"/>
      <c r="FXA934" s="220"/>
      <c r="FXB934" s="220"/>
      <c r="FXC934" s="220"/>
      <c r="FXD934" s="220"/>
      <c r="FXE934" s="220"/>
      <c r="FXF934" s="220"/>
      <c r="FXG934" s="220"/>
      <c r="FXH934" s="220"/>
      <c r="FXI934" s="220"/>
      <c r="FXJ934" s="220"/>
      <c r="FXK934" s="220"/>
      <c r="FXL934" s="220"/>
      <c r="FXM934" s="220"/>
      <c r="FXN934" s="220"/>
      <c r="FXO934" s="220"/>
      <c r="FXP934" s="220"/>
      <c r="FXQ934" s="220"/>
      <c r="FXR934" s="220"/>
      <c r="FXS934" s="220"/>
      <c r="FXT934" s="220"/>
      <c r="FXU934" s="220"/>
      <c r="FXV934" s="220"/>
      <c r="FXW934" s="220"/>
      <c r="FXX934" s="220"/>
      <c r="FXY934" s="220"/>
      <c r="FXZ934" s="220"/>
      <c r="FYA934" s="220"/>
      <c r="FYB934" s="220"/>
      <c r="FYC934" s="220"/>
      <c r="FYD934" s="220"/>
      <c r="FYE934" s="220"/>
      <c r="FYF934" s="220"/>
      <c r="FYG934" s="220"/>
      <c r="FYH934" s="220"/>
      <c r="FYI934" s="220"/>
      <c r="FYJ934" s="220"/>
      <c r="FYK934" s="220"/>
      <c r="FYL934" s="220"/>
      <c r="FYM934" s="220"/>
      <c r="FYN934" s="220"/>
      <c r="FYO934" s="220"/>
      <c r="FYP934" s="220"/>
      <c r="FYQ934" s="220"/>
      <c r="FYR934" s="220"/>
      <c r="FYS934" s="220"/>
      <c r="FYT934" s="220"/>
      <c r="FYU934" s="220"/>
      <c r="FYV934" s="220"/>
      <c r="FYW934" s="220"/>
      <c r="FYX934" s="220"/>
      <c r="FYY934" s="220"/>
      <c r="FYZ934" s="220"/>
      <c r="FZA934" s="220"/>
      <c r="FZB934" s="220"/>
      <c r="FZC934" s="220"/>
      <c r="FZD934" s="220"/>
      <c r="FZE934" s="220"/>
      <c r="FZF934" s="220"/>
      <c r="FZG934" s="220"/>
      <c r="FZH934" s="220"/>
      <c r="FZI934" s="220"/>
      <c r="FZJ934" s="220"/>
      <c r="FZK934" s="220"/>
      <c r="FZL934" s="220"/>
      <c r="FZM934" s="220"/>
      <c r="FZN934" s="220"/>
      <c r="FZO934" s="220"/>
      <c r="FZP934" s="220"/>
      <c r="FZQ934" s="220"/>
      <c r="FZR934" s="220"/>
      <c r="FZS934" s="220"/>
      <c r="FZT934" s="220"/>
      <c r="FZU934" s="220"/>
      <c r="FZV934" s="220"/>
      <c r="FZW934" s="220"/>
      <c r="FZX934" s="220"/>
      <c r="FZY934" s="220"/>
      <c r="FZZ934" s="220"/>
      <c r="GAA934" s="220"/>
      <c r="GAB934" s="220"/>
      <c r="GAC934" s="220"/>
      <c r="GAD934" s="220"/>
      <c r="GAE934" s="220"/>
      <c r="GAF934" s="220"/>
      <c r="GAG934" s="220"/>
      <c r="GAH934" s="220"/>
      <c r="GAI934" s="220"/>
      <c r="GAJ934" s="220"/>
      <c r="GAK934" s="220"/>
      <c r="GAL934" s="220"/>
      <c r="GAM934" s="220"/>
      <c r="GAN934" s="220"/>
      <c r="GAO934" s="220"/>
      <c r="GAP934" s="220"/>
      <c r="GAQ934" s="220"/>
      <c r="GAR934" s="220"/>
      <c r="GAS934" s="220"/>
      <c r="GAT934" s="220"/>
      <c r="GAU934" s="220"/>
      <c r="GAV934" s="220"/>
      <c r="GAW934" s="220"/>
      <c r="GAX934" s="220"/>
      <c r="GAY934" s="220"/>
      <c r="GAZ934" s="220"/>
      <c r="GBA934" s="220"/>
      <c r="GBB934" s="220"/>
      <c r="GBC934" s="220"/>
      <c r="GBD934" s="220"/>
      <c r="GBE934" s="220"/>
      <c r="GBF934" s="220"/>
      <c r="GBG934" s="220"/>
      <c r="GBH934" s="220"/>
      <c r="GBI934" s="220"/>
      <c r="GBJ934" s="220"/>
      <c r="GBK934" s="220"/>
      <c r="GBL934" s="220"/>
      <c r="GBM934" s="220"/>
      <c r="GBN934" s="220"/>
      <c r="GBO934" s="220"/>
      <c r="GBP934" s="220"/>
      <c r="GBQ934" s="220"/>
      <c r="GBR934" s="220"/>
      <c r="GBS934" s="220"/>
      <c r="GBT934" s="220"/>
      <c r="GBU934" s="220"/>
      <c r="GBV934" s="220"/>
      <c r="GBW934" s="220"/>
      <c r="GBX934" s="220"/>
      <c r="GBY934" s="220"/>
      <c r="GBZ934" s="220"/>
      <c r="GCA934" s="220"/>
      <c r="GCB934" s="220"/>
      <c r="GCC934" s="220"/>
      <c r="GCD934" s="220"/>
      <c r="GCE934" s="220"/>
      <c r="GCF934" s="220"/>
      <c r="GCG934" s="220"/>
      <c r="GCH934" s="220"/>
      <c r="GCI934" s="220"/>
      <c r="GCJ934" s="220"/>
      <c r="GCK934" s="220"/>
      <c r="GCL934" s="220"/>
      <c r="GCM934" s="220"/>
      <c r="GCN934" s="220"/>
      <c r="GCO934" s="220"/>
      <c r="GCP934" s="220"/>
      <c r="GCQ934" s="220"/>
      <c r="GCR934" s="220"/>
      <c r="GCS934" s="220"/>
      <c r="GCT934" s="220"/>
      <c r="GCU934" s="220"/>
      <c r="GCV934" s="220"/>
      <c r="GCW934" s="220"/>
      <c r="GCX934" s="220"/>
      <c r="GCY934" s="220"/>
      <c r="GCZ934" s="220"/>
      <c r="GDA934" s="220"/>
      <c r="GDB934" s="220"/>
      <c r="GDC934" s="220"/>
      <c r="GDD934" s="220"/>
      <c r="GDE934" s="220"/>
      <c r="GDF934" s="220"/>
      <c r="GDG934" s="220"/>
      <c r="GDH934" s="220"/>
      <c r="GDI934" s="220"/>
      <c r="GDJ934" s="220"/>
      <c r="GDK934" s="220"/>
      <c r="GDL934" s="220"/>
      <c r="GDM934" s="220"/>
      <c r="GDN934" s="220"/>
      <c r="GDU934" s="220"/>
      <c r="GDV934" s="220"/>
      <c r="GDW934" s="220"/>
      <c r="GDX934" s="220"/>
      <c r="GEC934" s="220"/>
      <c r="GED934" s="220"/>
      <c r="GEE934" s="220"/>
      <c r="GEF934" s="220"/>
      <c r="GEG934" s="220"/>
      <c r="GEH934" s="220"/>
      <c r="GEI934" s="220"/>
      <c r="GEJ934" s="220"/>
      <c r="GEK934" s="220"/>
      <c r="GEL934" s="220"/>
      <c r="GEM934" s="220"/>
      <c r="GEN934" s="220"/>
      <c r="GEO934" s="220"/>
      <c r="GEP934" s="220"/>
      <c r="GEQ934" s="220"/>
      <c r="GER934" s="220"/>
      <c r="GES934" s="220"/>
      <c r="GET934" s="220"/>
      <c r="GEU934" s="220"/>
      <c r="GEV934" s="220"/>
      <c r="GEW934" s="220"/>
      <c r="GEX934" s="220"/>
      <c r="GEY934" s="220"/>
      <c r="GEZ934" s="220"/>
      <c r="GFA934" s="220"/>
      <c r="GFB934" s="220"/>
      <c r="GFC934" s="220"/>
      <c r="GFD934" s="220"/>
      <c r="GFE934" s="220"/>
      <c r="GFF934" s="220"/>
      <c r="GFG934" s="220"/>
      <c r="GFH934" s="220"/>
      <c r="GFI934" s="220"/>
      <c r="GFJ934" s="220"/>
      <c r="GFK934" s="220"/>
      <c r="GFL934" s="220"/>
      <c r="GFM934" s="220"/>
      <c r="GFN934" s="220"/>
      <c r="GFO934" s="220"/>
      <c r="GFP934" s="220"/>
      <c r="GFQ934" s="220"/>
      <c r="GFR934" s="220"/>
      <c r="GFS934" s="220"/>
      <c r="GFT934" s="220"/>
      <c r="GFU934" s="220"/>
      <c r="GFV934" s="220"/>
      <c r="GFW934" s="220"/>
      <c r="GFX934" s="220"/>
      <c r="GFY934" s="220"/>
      <c r="GFZ934" s="220"/>
      <c r="GGA934" s="220"/>
      <c r="GGB934" s="220"/>
      <c r="GGC934" s="220"/>
      <c r="GGD934" s="220"/>
      <c r="GGE934" s="220"/>
      <c r="GGF934" s="220"/>
      <c r="GGG934" s="220"/>
      <c r="GGH934" s="220"/>
      <c r="GGI934" s="220"/>
      <c r="GGJ934" s="220"/>
      <c r="GGK934" s="220"/>
      <c r="GGL934" s="220"/>
      <c r="GGM934" s="220"/>
      <c r="GGN934" s="220"/>
      <c r="GGO934" s="220"/>
      <c r="GGP934" s="220"/>
      <c r="GGQ934" s="220"/>
      <c r="GGR934" s="220"/>
      <c r="GGS934" s="220"/>
      <c r="GGT934" s="220"/>
      <c r="GGU934" s="220"/>
      <c r="GGV934" s="220"/>
      <c r="GGW934" s="220"/>
      <c r="GGX934" s="220"/>
      <c r="GGY934" s="220"/>
      <c r="GGZ934" s="220"/>
      <c r="GHA934" s="220"/>
      <c r="GHB934" s="220"/>
      <c r="GHC934" s="220"/>
      <c r="GHD934" s="220"/>
      <c r="GHE934" s="220"/>
      <c r="GHF934" s="220"/>
      <c r="GHG934" s="220"/>
      <c r="GHH934" s="220"/>
      <c r="GHI934" s="220"/>
      <c r="GHJ934" s="220"/>
      <c r="GHK934" s="220"/>
      <c r="GHL934" s="220"/>
      <c r="GHM934" s="220"/>
      <c r="GHN934" s="220"/>
      <c r="GHO934" s="220"/>
      <c r="GHP934" s="220"/>
      <c r="GHQ934" s="220"/>
      <c r="GHR934" s="220"/>
      <c r="GHS934" s="220"/>
      <c r="GHT934" s="220"/>
      <c r="GHU934" s="220"/>
      <c r="GHV934" s="220"/>
      <c r="GHW934" s="220"/>
      <c r="GHX934" s="220"/>
      <c r="GHY934" s="220"/>
      <c r="GHZ934" s="220"/>
      <c r="GIA934" s="220"/>
      <c r="GIB934" s="220"/>
      <c r="GIC934" s="220"/>
      <c r="GID934" s="220"/>
      <c r="GIE934" s="220"/>
      <c r="GIF934" s="220"/>
      <c r="GIG934" s="220"/>
      <c r="GIH934" s="220"/>
      <c r="GII934" s="220"/>
      <c r="GIJ934" s="220"/>
      <c r="GIK934" s="220"/>
      <c r="GIL934" s="220"/>
      <c r="GIM934" s="220"/>
      <c r="GIN934" s="220"/>
      <c r="GIO934" s="220"/>
      <c r="GIP934" s="220"/>
      <c r="GIQ934" s="220"/>
      <c r="GIR934" s="220"/>
      <c r="GIS934" s="220"/>
      <c r="GIT934" s="220"/>
      <c r="GIU934" s="220"/>
      <c r="GIV934" s="220"/>
      <c r="GIW934" s="220"/>
      <c r="GIX934" s="220"/>
      <c r="GIY934" s="220"/>
      <c r="GIZ934" s="220"/>
      <c r="GJA934" s="220"/>
      <c r="GJB934" s="220"/>
      <c r="GJC934" s="220"/>
      <c r="GJD934" s="220"/>
      <c r="GJE934" s="220"/>
      <c r="GJF934" s="220"/>
      <c r="GJG934" s="220"/>
      <c r="GJH934" s="220"/>
      <c r="GJI934" s="220"/>
      <c r="GJJ934" s="220"/>
      <c r="GJK934" s="220"/>
      <c r="GJL934" s="220"/>
      <c r="GJM934" s="220"/>
      <c r="GJN934" s="220"/>
      <c r="GJO934" s="220"/>
      <c r="GJP934" s="220"/>
      <c r="GJQ934" s="220"/>
      <c r="GJR934" s="220"/>
      <c r="GJS934" s="220"/>
      <c r="GJT934" s="220"/>
      <c r="GJU934" s="220"/>
      <c r="GJV934" s="220"/>
      <c r="GJW934" s="220"/>
      <c r="GJX934" s="220"/>
      <c r="GJY934" s="220"/>
      <c r="GJZ934" s="220"/>
      <c r="GKA934" s="220"/>
      <c r="GKB934" s="220"/>
      <c r="GKC934" s="220"/>
      <c r="GKD934" s="220"/>
      <c r="GKE934" s="220"/>
      <c r="GKF934" s="220"/>
      <c r="GKG934" s="220"/>
      <c r="GKH934" s="220"/>
      <c r="GKI934" s="220"/>
      <c r="GKJ934" s="220"/>
      <c r="GKK934" s="220"/>
      <c r="GKL934" s="220"/>
      <c r="GKM934" s="220"/>
      <c r="GKN934" s="220"/>
      <c r="GKO934" s="220"/>
      <c r="GKP934" s="220"/>
      <c r="GKQ934" s="220"/>
      <c r="GKR934" s="220"/>
      <c r="GKS934" s="220"/>
      <c r="GKT934" s="220"/>
      <c r="GKU934" s="220"/>
      <c r="GKV934" s="220"/>
      <c r="GKW934" s="220"/>
      <c r="GKX934" s="220"/>
      <c r="GKY934" s="220"/>
      <c r="GKZ934" s="220"/>
      <c r="GLA934" s="220"/>
      <c r="GLB934" s="220"/>
      <c r="GLC934" s="220"/>
      <c r="GLD934" s="220"/>
      <c r="GLE934" s="220"/>
      <c r="GLF934" s="220"/>
      <c r="GLG934" s="220"/>
      <c r="GLH934" s="220"/>
      <c r="GLI934" s="220"/>
      <c r="GLJ934" s="220"/>
      <c r="GLK934" s="220"/>
      <c r="GLL934" s="220"/>
      <c r="GLM934" s="220"/>
      <c r="GLN934" s="220"/>
      <c r="GLO934" s="220"/>
      <c r="GLP934" s="220"/>
      <c r="GLQ934" s="220"/>
      <c r="GLR934" s="220"/>
      <c r="GLS934" s="220"/>
      <c r="GLT934" s="220"/>
      <c r="GLU934" s="220"/>
      <c r="GLV934" s="220"/>
      <c r="GLW934" s="220"/>
      <c r="GLX934" s="220"/>
      <c r="GLY934" s="220"/>
      <c r="GLZ934" s="220"/>
      <c r="GMA934" s="220"/>
      <c r="GMB934" s="220"/>
      <c r="GMC934" s="220"/>
      <c r="GMD934" s="220"/>
      <c r="GME934" s="220"/>
      <c r="GMF934" s="220"/>
      <c r="GMG934" s="220"/>
      <c r="GMH934" s="220"/>
      <c r="GMI934" s="220"/>
      <c r="GMJ934" s="220"/>
      <c r="GMK934" s="220"/>
      <c r="GML934" s="220"/>
      <c r="GMM934" s="220"/>
      <c r="GMN934" s="220"/>
      <c r="GMO934" s="220"/>
      <c r="GMP934" s="220"/>
      <c r="GMQ934" s="220"/>
      <c r="GMR934" s="220"/>
      <c r="GMS934" s="220"/>
      <c r="GMT934" s="220"/>
      <c r="GMU934" s="220"/>
      <c r="GMV934" s="220"/>
      <c r="GMW934" s="220"/>
      <c r="GMX934" s="220"/>
      <c r="GMY934" s="220"/>
      <c r="GMZ934" s="220"/>
      <c r="GNA934" s="220"/>
      <c r="GNB934" s="220"/>
      <c r="GNC934" s="220"/>
      <c r="GND934" s="220"/>
      <c r="GNE934" s="220"/>
      <c r="GNF934" s="220"/>
      <c r="GNG934" s="220"/>
      <c r="GNH934" s="220"/>
      <c r="GNI934" s="220"/>
      <c r="GNJ934" s="220"/>
      <c r="GNQ934" s="220"/>
      <c r="GNR934" s="220"/>
      <c r="GNS934" s="220"/>
      <c r="GNT934" s="220"/>
      <c r="GNY934" s="220"/>
      <c r="GNZ934" s="220"/>
      <c r="GOA934" s="220"/>
      <c r="GOB934" s="220"/>
      <c r="GOC934" s="220"/>
      <c r="GOD934" s="220"/>
      <c r="GOE934" s="220"/>
      <c r="GOF934" s="220"/>
      <c r="GOG934" s="220"/>
      <c r="GOH934" s="220"/>
      <c r="GOI934" s="220"/>
      <c r="GOJ934" s="220"/>
      <c r="GOK934" s="220"/>
      <c r="GOL934" s="220"/>
      <c r="GOM934" s="220"/>
      <c r="GON934" s="220"/>
      <c r="GOO934" s="220"/>
      <c r="GOP934" s="220"/>
      <c r="GOQ934" s="220"/>
      <c r="GOR934" s="220"/>
      <c r="GOS934" s="220"/>
      <c r="GOT934" s="220"/>
      <c r="GOU934" s="220"/>
      <c r="GOV934" s="220"/>
      <c r="GOW934" s="220"/>
      <c r="GOX934" s="220"/>
      <c r="GOY934" s="220"/>
      <c r="GOZ934" s="220"/>
      <c r="GPA934" s="220"/>
      <c r="GPB934" s="220"/>
      <c r="GPC934" s="220"/>
      <c r="GPD934" s="220"/>
      <c r="GPE934" s="220"/>
      <c r="GPF934" s="220"/>
      <c r="GPG934" s="220"/>
      <c r="GPH934" s="220"/>
      <c r="GPI934" s="220"/>
      <c r="GPJ934" s="220"/>
      <c r="GPK934" s="220"/>
      <c r="GPL934" s="220"/>
      <c r="GPM934" s="220"/>
      <c r="GPN934" s="220"/>
      <c r="GPO934" s="220"/>
      <c r="GPP934" s="220"/>
      <c r="GPQ934" s="220"/>
      <c r="GPR934" s="220"/>
      <c r="GPS934" s="220"/>
      <c r="GPT934" s="220"/>
      <c r="GPU934" s="220"/>
      <c r="GPV934" s="220"/>
      <c r="GPW934" s="220"/>
      <c r="GPX934" s="220"/>
      <c r="GPY934" s="220"/>
      <c r="GPZ934" s="220"/>
      <c r="GQA934" s="220"/>
      <c r="GQB934" s="220"/>
      <c r="GQC934" s="220"/>
      <c r="GQD934" s="220"/>
      <c r="GQE934" s="220"/>
      <c r="GQF934" s="220"/>
      <c r="GQG934" s="220"/>
      <c r="GQH934" s="220"/>
      <c r="GQI934" s="220"/>
      <c r="GQJ934" s="220"/>
      <c r="GQK934" s="220"/>
      <c r="GQL934" s="220"/>
      <c r="GQM934" s="220"/>
      <c r="GQN934" s="220"/>
      <c r="GQO934" s="220"/>
      <c r="GQP934" s="220"/>
      <c r="GQQ934" s="220"/>
      <c r="GQR934" s="220"/>
      <c r="GQS934" s="220"/>
      <c r="GQT934" s="220"/>
      <c r="GQU934" s="220"/>
      <c r="GQV934" s="220"/>
      <c r="GQW934" s="220"/>
      <c r="GQX934" s="220"/>
      <c r="GQY934" s="220"/>
      <c r="GQZ934" s="220"/>
      <c r="GRA934" s="220"/>
      <c r="GRB934" s="220"/>
      <c r="GRC934" s="220"/>
      <c r="GRD934" s="220"/>
      <c r="GRE934" s="220"/>
      <c r="GRF934" s="220"/>
      <c r="GRG934" s="220"/>
      <c r="GRH934" s="220"/>
      <c r="GRI934" s="220"/>
      <c r="GRJ934" s="220"/>
      <c r="GRK934" s="220"/>
      <c r="GRL934" s="220"/>
      <c r="GRM934" s="220"/>
      <c r="GRN934" s="220"/>
      <c r="GRO934" s="220"/>
      <c r="GRP934" s="220"/>
      <c r="GRQ934" s="220"/>
      <c r="GRR934" s="220"/>
      <c r="GRS934" s="220"/>
      <c r="GRT934" s="220"/>
      <c r="GRU934" s="220"/>
      <c r="GRV934" s="220"/>
      <c r="GRW934" s="220"/>
      <c r="GRX934" s="220"/>
      <c r="GRY934" s="220"/>
      <c r="GRZ934" s="220"/>
      <c r="GSA934" s="220"/>
      <c r="GSB934" s="220"/>
      <c r="GSC934" s="220"/>
      <c r="GSD934" s="220"/>
      <c r="GSE934" s="220"/>
      <c r="GSF934" s="220"/>
      <c r="GSG934" s="220"/>
      <c r="GSH934" s="220"/>
      <c r="GSI934" s="220"/>
      <c r="GSJ934" s="220"/>
      <c r="GSK934" s="220"/>
      <c r="GSL934" s="220"/>
      <c r="GSM934" s="220"/>
      <c r="GSN934" s="220"/>
      <c r="GSO934" s="220"/>
      <c r="GSP934" s="220"/>
      <c r="GSQ934" s="220"/>
      <c r="GSR934" s="220"/>
      <c r="GSS934" s="220"/>
      <c r="GST934" s="220"/>
      <c r="GSU934" s="220"/>
      <c r="GSV934" s="220"/>
      <c r="GSW934" s="220"/>
      <c r="GSX934" s="220"/>
      <c r="GSY934" s="220"/>
      <c r="GSZ934" s="220"/>
      <c r="GTA934" s="220"/>
      <c r="GTB934" s="220"/>
      <c r="GTC934" s="220"/>
      <c r="GTD934" s="220"/>
      <c r="GTE934" s="220"/>
      <c r="GTF934" s="220"/>
      <c r="GTG934" s="220"/>
      <c r="GTH934" s="220"/>
      <c r="GTI934" s="220"/>
      <c r="GTJ934" s="220"/>
      <c r="GTK934" s="220"/>
      <c r="GTL934" s="220"/>
      <c r="GTM934" s="220"/>
      <c r="GTN934" s="220"/>
      <c r="GTO934" s="220"/>
      <c r="GTP934" s="220"/>
      <c r="GTQ934" s="220"/>
      <c r="GTR934" s="220"/>
      <c r="GTS934" s="220"/>
      <c r="GTT934" s="220"/>
      <c r="GTU934" s="220"/>
      <c r="GTV934" s="220"/>
      <c r="GTW934" s="220"/>
      <c r="GTX934" s="220"/>
      <c r="GTY934" s="220"/>
      <c r="GTZ934" s="220"/>
      <c r="GUA934" s="220"/>
      <c r="GUB934" s="220"/>
      <c r="GUC934" s="220"/>
      <c r="GUD934" s="220"/>
      <c r="GUE934" s="220"/>
      <c r="GUF934" s="220"/>
      <c r="GUG934" s="220"/>
      <c r="GUH934" s="220"/>
      <c r="GUI934" s="220"/>
      <c r="GUJ934" s="220"/>
      <c r="GUK934" s="220"/>
      <c r="GUL934" s="220"/>
      <c r="GUM934" s="220"/>
      <c r="GUN934" s="220"/>
      <c r="GUO934" s="220"/>
      <c r="GUP934" s="220"/>
      <c r="GUQ934" s="220"/>
      <c r="GUR934" s="220"/>
      <c r="GUS934" s="220"/>
      <c r="GUT934" s="220"/>
      <c r="GUU934" s="220"/>
      <c r="GUV934" s="220"/>
      <c r="GUW934" s="220"/>
      <c r="GUX934" s="220"/>
      <c r="GUY934" s="220"/>
      <c r="GUZ934" s="220"/>
      <c r="GVA934" s="220"/>
      <c r="GVB934" s="220"/>
      <c r="GVC934" s="220"/>
      <c r="GVD934" s="220"/>
      <c r="GVE934" s="220"/>
      <c r="GVF934" s="220"/>
      <c r="GVG934" s="220"/>
      <c r="GVH934" s="220"/>
      <c r="GVI934" s="220"/>
      <c r="GVJ934" s="220"/>
      <c r="GVK934" s="220"/>
      <c r="GVL934" s="220"/>
      <c r="GVM934" s="220"/>
      <c r="GVN934" s="220"/>
      <c r="GVO934" s="220"/>
      <c r="GVP934" s="220"/>
      <c r="GVQ934" s="220"/>
      <c r="GVR934" s="220"/>
      <c r="GVS934" s="220"/>
      <c r="GVT934" s="220"/>
      <c r="GVU934" s="220"/>
      <c r="GVV934" s="220"/>
      <c r="GVW934" s="220"/>
      <c r="GVX934" s="220"/>
      <c r="GVY934" s="220"/>
      <c r="GVZ934" s="220"/>
      <c r="GWA934" s="220"/>
      <c r="GWB934" s="220"/>
      <c r="GWC934" s="220"/>
      <c r="GWD934" s="220"/>
      <c r="GWE934" s="220"/>
      <c r="GWF934" s="220"/>
      <c r="GWG934" s="220"/>
      <c r="GWH934" s="220"/>
      <c r="GWI934" s="220"/>
      <c r="GWJ934" s="220"/>
      <c r="GWK934" s="220"/>
      <c r="GWL934" s="220"/>
      <c r="GWM934" s="220"/>
      <c r="GWN934" s="220"/>
      <c r="GWO934" s="220"/>
      <c r="GWP934" s="220"/>
      <c r="GWQ934" s="220"/>
      <c r="GWR934" s="220"/>
      <c r="GWS934" s="220"/>
      <c r="GWT934" s="220"/>
      <c r="GWU934" s="220"/>
      <c r="GWV934" s="220"/>
      <c r="GWW934" s="220"/>
      <c r="GWX934" s="220"/>
      <c r="GWY934" s="220"/>
      <c r="GWZ934" s="220"/>
      <c r="GXA934" s="220"/>
      <c r="GXB934" s="220"/>
      <c r="GXC934" s="220"/>
      <c r="GXD934" s="220"/>
      <c r="GXE934" s="220"/>
      <c r="GXF934" s="220"/>
      <c r="GXM934" s="220"/>
      <c r="GXN934" s="220"/>
      <c r="GXO934" s="220"/>
      <c r="GXP934" s="220"/>
      <c r="GXU934" s="220"/>
      <c r="GXV934" s="220"/>
      <c r="GXW934" s="220"/>
      <c r="GXX934" s="220"/>
      <c r="GXY934" s="220"/>
      <c r="GXZ934" s="220"/>
      <c r="GYA934" s="220"/>
      <c r="GYB934" s="220"/>
      <c r="GYC934" s="220"/>
      <c r="GYD934" s="220"/>
      <c r="GYE934" s="220"/>
      <c r="GYF934" s="220"/>
      <c r="GYG934" s="220"/>
      <c r="GYH934" s="220"/>
      <c r="GYI934" s="220"/>
      <c r="GYJ934" s="220"/>
      <c r="GYK934" s="220"/>
      <c r="GYL934" s="220"/>
      <c r="GYM934" s="220"/>
      <c r="GYN934" s="220"/>
      <c r="GYO934" s="220"/>
      <c r="GYP934" s="220"/>
      <c r="GYQ934" s="220"/>
      <c r="GYR934" s="220"/>
      <c r="GYS934" s="220"/>
      <c r="GYT934" s="220"/>
      <c r="GYU934" s="220"/>
      <c r="GYV934" s="220"/>
      <c r="GYW934" s="220"/>
      <c r="GYX934" s="220"/>
      <c r="GYY934" s="220"/>
      <c r="GYZ934" s="220"/>
      <c r="GZA934" s="220"/>
      <c r="GZB934" s="220"/>
      <c r="GZC934" s="220"/>
      <c r="GZD934" s="220"/>
      <c r="GZE934" s="220"/>
      <c r="GZF934" s="220"/>
      <c r="GZG934" s="220"/>
      <c r="GZH934" s="220"/>
      <c r="GZI934" s="220"/>
      <c r="GZJ934" s="220"/>
      <c r="GZK934" s="220"/>
      <c r="GZL934" s="220"/>
      <c r="GZM934" s="220"/>
      <c r="GZN934" s="220"/>
      <c r="GZO934" s="220"/>
      <c r="GZP934" s="220"/>
      <c r="GZQ934" s="220"/>
      <c r="GZR934" s="220"/>
      <c r="GZS934" s="220"/>
      <c r="GZT934" s="220"/>
      <c r="GZU934" s="220"/>
      <c r="GZV934" s="220"/>
      <c r="GZW934" s="220"/>
      <c r="GZX934" s="220"/>
      <c r="GZY934" s="220"/>
      <c r="GZZ934" s="220"/>
      <c r="HAA934" s="220"/>
      <c r="HAB934" s="220"/>
      <c r="HAC934" s="220"/>
      <c r="HAD934" s="220"/>
      <c r="HAE934" s="220"/>
      <c r="HAF934" s="220"/>
      <c r="HAG934" s="220"/>
      <c r="HAH934" s="220"/>
      <c r="HAI934" s="220"/>
      <c r="HAJ934" s="220"/>
      <c r="HAK934" s="220"/>
      <c r="HAL934" s="220"/>
      <c r="HAM934" s="220"/>
      <c r="HAN934" s="220"/>
      <c r="HAO934" s="220"/>
      <c r="HAP934" s="220"/>
      <c r="HAQ934" s="220"/>
      <c r="HAR934" s="220"/>
      <c r="HAS934" s="220"/>
      <c r="HAT934" s="220"/>
      <c r="HAU934" s="220"/>
      <c r="HAV934" s="220"/>
      <c r="HAW934" s="220"/>
      <c r="HAX934" s="220"/>
      <c r="HAY934" s="220"/>
      <c r="HAZ934" s="220"/>
      <c r="HBA934" s="220"/>
      <c r="HBB934" s="220"/>
      <c r="HBC934" s="220"/>
      <c r="HBD934" s="220"/>
      <c r="HBE934" s="220"/>
      <c r="HBF934" s="220"/>
      <c r="HBG934" s="220"/>
      <c r="HBH934" s="220"/>
      <c r="HBI934" s="220"/>
      <c r="HBJ934" s="220"/>
      <c r="HBK934" s="220"/>
      <c r="HBL934" s="220"/>
      <c r="HBM934" s="220"/>
      <c r="HBN934" s="220"/>
      <c r="HBO934" s="220"/>
      <c r="HBP934" s="220"/>
      <c r="HBQ934" s="220"/>
      <c r="HBR934" s="220"/>
      <c r="HBS934" s="220"/>
      <c r="HBT934" s="220"/>
      <c r="HBU934" s="220"/>
      <c r="HBV934" s="220"/>
      <c r="HBW934" s="220"/>
      <c r="HBX934" s="220"/>
      <c r="HBY934" s="220"/>
      <c r="HBZ934" s="220"/>
      <c r="HCA934" s="220"/>
      <c r="HCB934" s="220"/>
      <c r="HCC934" s="220"/>
      <c r="HCD934" s="220"/>
      <c r="HCE934" s="220"/>
      <c r="HCF934" s="220"/>
      <c r="HCG934" s="220"/>
      <c r="HCH934" s="220"/>
      <c r="HCI934" s="220"/>
      <c r="HCJ934" s="220"/>
      <c r="HCK934" s="220"/>
      <c r="HCL934" s="220"/>
      <c r="HCM934" s="220"/>
      <c r="HCN934" s="220"/>
      <c r="HCO934" s="220"/>
      <c r="HCP934" s="220"/>
      <c r="HCQ934" s="220"/>
      <c r="HCR934" s="220"/>
      <c r="HCS934" s="220"/>
      <c r="HCT934" s="220"/>
      <c r="HCU934" s="220"/>
      <c r="HCV934" s="220"/>
      <c r="HCW934" s="220"/>
      <c r="HCX934" s="220"/>
      <c r="HCY934" s="220"/>
      <c r="HCZ934" s="220"/>
      <c r="HDA934" s="220"/>
      <c r="HDB934" s="220"/>
      <c r="HDC934" s="220"/>
      <c r="HDD934" s="220"/>
      <c r="HDE934" s="220"/>
      <c r="HDF934" s="220"/>
      <c r="HDG934" s="220"/>
      <c r="HDH934" s="220"/>
      <c r="HDI934" s="220"/>
      <c r="HDJ934" s="220"/>
      <c r="HDK934" s="220"/>
      <c r="HDL934" s="220"/>
      <c r="HDM934" s="220"/>
      <c r="HDN934" s="220"/>
      <c r="HDO934" s="220"/>
      <c r="HDP934" s="220"/>
      <c r="HDQ934" s="220"/>
      <c r="HDR934" s="220"/>
      <c r="HDS934" s="220"/>
      <c r="HDT934" s="220"/>
      <c r="HDU934" s="220"/>
      <c r="HDV934" s="220"/>
      <c r="HDW934" s="220"/>
      <c r="HDX934" s="220"/>
      <c r="HDY934" s="220"/>
      <c r="HDZ934" s="220"/>
      <c r="HEA934" s="220"/>
      <c r="HEB934" s="220"/>
      <c r="HEC934" s="220"/>
      <c r="HED934" s="220"/>
      <c r="HEE934" s="220"/>
      <c r="HEF934" s="220"/>
      <c r="HEG934" s="220"/>
      <c r="HEH934" s="220"/>
      <c r="HEI934" s="220"/>
      <c r="HEJ934" s="220"/>
      <c r="HEK934" s="220"/>
      <c r="HEL934" s="220"/>
      <c r="HEM934" s="220"/>
      <c r="HEN934" s="220"/>
      <c r="HEO934" s="220"/>
      <c r="HEP934" s="220"/>
      <c r="HEQ934" s="220"/>
      <c r="HER934" s="220"/>
      <c r="HES934" s="220"/>
      <c r="HET934" s="220"/>
      <c r="HEU934" s="220"/>
      <c r="HEV934" s="220"/>
      <c r="HEW934" s="220"/>
      <c r="HEX934" s="220"/>
      <c r="HEY934" s="220"/>
      <c r="HEZ934" s="220"/>
      <c r="HFA934" s="220"/>
      <c r="HFB934" s="220"/>
      <c r="HFC934" s="220"/>
      <c r="HFD934" s="220"/>
      <c r="HFE934" s="220"/>
      <c r="HFF934" s="220"/>
      <c r="HFG934" s="220"/>
      <c r="HFH934" s="220"/>
      <c r="HFI934" s="220"/>
      <c r="HFJ934" s="220"/>
      <c r="HFK934" s="220"/>
      <c r="HFL934" s="220"/>
      <c r="HFM934" s="220"/>
      <c r="HFN934" s="220"/>
      <c r="HFO934" s="220"/>
      <c r="HFP934" s="220"/>
      <c r="HFQ934" s="220"/>
      <c r="HFR934" s="220"/>
      <c r="HFS934" s="220"/>
      <c r="HFT934" s="220"/>
      <c r="HFU934" s="220"/>
      <c r="HFV934" s="220"/>
      <c r="HFW934" s="220"/>
      <c r="HFX934" s="220"/>
      <c r="HFY934" s="220"/>
      <c r="HFZ934" s="220"/>
      <c r="HGA934" s="220"/>
      <c r="HGB934" s="220"/>
      <c r="HGC934" s="220"/>
      <c r="HGD934" s="220"/>
      <c r="HGE934" s="220"/>
      <c r="HGF934" s="220"/>
      <c r="HGG934" s="220"/>
      <c r="HGH934" s="220"/>
      <c r="HGI934" s="220"/>
      <c r="HGJ934" s="220"/>
      <c r="HGK934" s="220"/>
      <c r="HGL934" s="220"/>
      <c r="HGM934" s="220"/>
      <c r="HGN934" s="220"/>
      <c r="HGO934" s="220"/>
      <c r="HGP934" s="220"/>
      <c r="HGQ934" s="220"/>
      <c r="HGR934" s="220"/>
      <c r="HGS934" s="220"/>
      <c r="HGT934" s="220"/>
      <c r="HGU934" s="220"/>
      <c r="HGV934" s="220"/>
      <c r="HGW934" s="220"/>
      <c r="HGX934" s="220"/>
      <c r="HGY934" s="220"/>
      <c r="HGZ934" s="220"/>
      <c r="HHA934" s="220"/>
      <c r="HHB934" s="220"/>
      <c r="HHI934" s="220"/>
      <c r="HHJ934" s="220"/>
      <c r="HHK934" s="220"/>
      <c r="HHL934" s="220"/>
      <c r="HHQ934" s="220"/>
      <c r="HHR934" s="220"/>
      <c r="HHS934" s="220"/>
      <c r="HHT934" s="220"/>
      <c r="HHU934" s="220"/>
      <c r="HHV934" s="220"/>
      <c r="HHW934" s="220"/>
      <c r="HHX934" s="220"/>
      <c r="HHY934" s="220"/>
      <c r="HHZ934" s="220"/>
      <c r="HIA934" s="220"/>
      <c r="HIB934" s="220"/>
      <c r="HIC934" s="220"/>
      <c r="HID934" s="220"/>
      <c r="HIE934" s="220"/>
      <c r="HIF934" s="220"/>
      <c r="HIG934" s="220"/>
      <c r="HIH934" s="220"/>
      <c r="HII934" s="220"/>
      <c r="HIJ934" s="220"/>
      <c r="HIK934" s="220"/>
      <c r="HIL934" s="220"/>
      <c r="HIM934" s="220"/>
      <c r="HIN934" s="220"/>
      <c r="HIO934" s="220"/>
      <c r="HIP934" s="220"/>
      <c r="HIQ934" s="220"/>
      <c r="HIR934" s="220"/>
      <c r="HIS934" s="220"/>
      <c r="HIT934" s="220"/>
      <c r="HIU934" s="220"/>
      <c r="HIV934" s="220"/>
      <c r="HIW934" s="220"/>
      <c r="HIX934" s="220"/>
      <c r="HIY934" s="220"/>
      <c r="HIZ934" s="220"/>
      <c r="HJA934" s="220"/>
      <c r="HJB934" s="220"/>
      <c r="HJC934" s="220"/>
      <c r="HJD934" s="220"/>
      <c r="HJE934" s="220"/>
      <c r="HJF934" s="220"/>
      <c r="HJG934" s="220"/>
      <c r="HJH934" s="220"/>
      <c r="HJI934" s="220"/>
      <c r="HJJ934" s="220"/>
      <c r="HJK934" s="220"/>
      <c r="HJL934" s="220"/>
      <c r="HJM934" s="220"/>
      <c r="HJN934" s="220"/>
      <c r="HJO934" s="220"/>
      <c r="HJP934" s="220"/>
      <c r="HJQ934" s="220"/>
      <c r="HJR934" s="220"/>
      <c r="HJS934" s="220"/>
      <c r="HJT934" s="220"/>
      <c r="HJU934" s="220"/>
      <c r="HJV934" s="220"/>
      <c r="HJW934" s="220"/>
      <c r="HJX934" s="220"/>
      <c r="HJY934" s="220"/>
      <c r="HJZ934" s="220"/>
      <c r="HKA934" s="220"/>
      <c r="HKB934" s="220"/>
      <c r="HKC934" s="220"/>
      <c r="HKD934" s="220"/>
      <c r="HKE934" s="220"/>
      <c r="HKF934" s="220"/>
      <c r="HKG934" s="220"/>
      <c r="HKH934" s="220"/>
      <c r="HKI934" s="220"/>
      <c r="HKJ934" s="220"/>
      <c r="HKK934" s="220"/>
      <c r="HKL934" s="220"/>
      <c r="HKM934" s="220"/>
      <c r="HKN934" s="220"/>
      <c r="HKO934" s="220"/>
      <c r="HKP934" s="220"/>
      <c r="HKQ934" s="220"/>
      <c r="HKR934" s="220"/>
      <c r="HKS934" s="220"/>
      <c r="HKT934" s="220"/>
      <c r="HKU934" s="220"/>
      <c r="HKV934" s="220"/>
      <c r="HKW934" s="220"/>
      <c r="HKX934" s="220"/>
      <c r="HKY934" s="220"/>
      <c r="HKZ934" s="220"/>
      <c r="HLA934" s="220"/>
      <c r="HLB934" s="220"/>
      <c r="HLC934" s="220"/>
      <c r="HLD934" s="220"/>
      <c r="HLE934" s="220"/>
      <c r="HLF934" s="220"/>
      <c r="HLG934" s="220"/>
      <c r="HLH934" s="220"/>
      <c r="HLI934" s="220"/>
      <c r="HLJ934" s="220"/>
      <c r="HLK934" s="220"/>
      <c r="HLL934" s="220"/>
      <c r="HLM934" s="220"/>
      <c r="HLN934" s="220"/>
      <c r="HLO934" s="220"/>
      <c r="HLP934" s="220"/>
      <c r="HLQ934" s="220"/>
      <c r="HLR934" s="220"/>
      <c r="HLS934" s="220"/>
      <c r="HLT934" s="220"/>
      <c r="HLU934" s="220"/>
      <c r="HLV934" s="220"/>
      <c r="HLW934" s="220"/>
      <c r="HLX934" s="220"/>
      <c r="HLY934" s="220"/>
      <c r="HLZ934" s="220"/>
      <c r="HMA934" s="220"/>
      <c r="HMB934" s="220"/>
      <c r="HMC934" s="220"/>
      <c r="HMD934" s="220"/>
      <c r="HME934" s="220"/>
      <c r="HMF934" s="220"/>
      <c r="HMG934" s="220"/>
      <c r="HMH934" s="220"/>
      <c r="HMI934" s="220"/>
      <c r="HMJ934" s="220"/>
      <c r="HMK934" s="220"/>
      <c r="HML934" s="220"/>
      <c r="HMM934" s="220"/>
      <c r="HMN934" s="220"/>
      <c r="HMO934" s="220"/>
      <c r="HMP934" s="220"/>
      <c r="HMQ934" s="220"/>
      <c r="HMR934" s="220"/>
      <c r="HMS934" s="220"/>
      <c r="HMT934" s="220"/>
      <c r="HMU934" s="220"/>
      <c r="HMV934" s="220"/>
      <c r="HMW934" s="220"/>
      <c r="HMX934" s="220"/>
      <c r="HMY934" s="220"/>
      <c r="HMZ934" s="220"/>
      <c r="HNA934" s="220"/>
      <c r="HNB934" s="220"/>
      <c r="HNC934" s="220"/>
      <c r="HND934" s="220"/>
      <c r="HNE934" s="220"/>
      <c r="HNF934" s="220"/>
      <c r="HNG934" s="220"/>
      <c r="HNH934" s="220"/>
      <c r="HNI934" s="220"/>
      <c r="HNJ934" s="220"/>
      <c r="HNK934" s="220"/>
      <c r="HNL934" s="220"/>
      <c r="HNM934" s="220"/>
      <c r="HNN934" s="220"/>
      <c r="HNO934" s="220"/>
      <c r="HNP934" s="220"/>
      <c r="HNQ934" s="220"/>
      <c r="HNR934" s="220"/>
      <c r="HNS934" s="220"/>
      <c r="HNT934" s="220"/>
      <c r="HNU934" s="220"/>
      <c r="HNV934" s="220"/>
      <c r="HNW934" s="220"/>
      <c r="HNX934" s="220"/>
      <c r="HNY934" s="220"/>
      <c r="HNZ934" s="220"/>
      <c r="HOA934" s="220"/>
      <c r="HOB934" s="220"/>
      <c r="HOC934" s="220"/>
      <c r="HOD934" s="220"/>
      <c r="HOE934" s="220"/>
      <c r="HOF934" s="220"/>
      <c r="HOG934" s="220"/>
      <c r="HOH934" s="220"/>
      <c r="HOI934" s="220"/>
      <c r="HOJ934" s="220"/>
      <c r="HOK934" s="220"/>
      <c r="HOL934" s="220"/>
      <c r="HOM934" s="220"/>
      <c r="HON934" s="220"/>
      <c r="HOO934" s="220"/>
      <c r="HOP934" s="220"/>
      <c r="HOQ934" s="220"/>
      <c r="HOR934" s="220"/>
      <c r="HOS934" s="220"/>
      <c r="HOT934" s="220"/>
      <c r="HOU934" s="220"/>
      <c r="HOV934" s="220"/>
      <c r="HOW934" s="220"/>
      <c r="HOX934" s="220"/>
      <c r="HOY934" s="220"/>
      <c r="HOZ934" s="220"/>
      <c r="HPA934" s="220"/>
      <c r="HPB934" s="220"/>
      <c r="HPC934" s="220"/>
      <c r="HPD934" s="220"/>
      <c r="HPE934" s="220"/>
      <c r="HPF934" s="220"/>
      <c r="HPG934" s="220"/>
      <c r="HPH934" s="220"/>
      <c r="HPI934" s="220"/>
      <c r="HPJ934" s="220"/>
      <c r="HPK934" s="220"/>
      <c r="HPL934" s="220"/>
      <c r="HPM934" s="220"/>
      <c r="HPN934" s="220"/>
      <c r="HPO934" s="220"/>
      <c r="HPP934" s="220"/>
      <c r="HPQ934" s="220"/>
      <c r="HPR934" s="220"/>
      <c r="HPS934" s="220"/>
      <c r="HPT934" s="220"/>
      <c r="HPU934" s="220"/>
      <c r="HPV934" s="220"/>
      <c r="HPW934" s="220"/>
      <c r="HPX934" s="220"/>
      <c r="HPY934" s="220"/>
      <c r="HPZ934" s="220"/>
      <c r="HQA934" s="220"/>
      <c r="HQB934" s="220"/>
      <c r="HQC934" s="220"/>
      <c r="HQD934" s="220"/>
      <c r="HQE934" s="220"/>
      <c r="HQF934" s="220"/>
      <c r="HQG934" s="220"/>
      <c r="HQH934" s="220"/>
      <c r="HQI934" s="220"/>
      <c r="HQJ934" s="220"/>
      <c r="HQK934" s="220"/>
      <c r="HQL934" s="220"/>
      <c r="HQM934" s="220"/>
      <c r="HQN934" s="220"/>
      <c r="HQO934" s="220"/>
      <c r="HQP934" s="220"/>
      <c r="HQQ934" s="220"/>
      <c r="HQR934" s="220"/>
      <c r="HQS934" s="220"/>
      <c r="HQT934" s="220"/>
      <c r="HQU934" s="220"/>
      <c r="HQV934" s="220"/>
      <c r="HQW934" s="220"/>
      <c r="HQX934" s="220"/>
      <c r="HRE934" s="220"/>
      <c r="HRF934" s="220"/>
      <c r="HRG934" s="220"/>
      <c r="HRH934" s="220"/>
      <c r="HRM934" s="220"/>
      <c r="HRN934" s="220"/>
      <c r="HRO934" s="220"/>
      <c r="HRP934" s="220"/>
      <c r="HRQ934" s="220"/>
      <c r="HRR934" s="220"/>
      <c r="HRS934" s="220"/>
      <c r="HRT934" s="220"/>
      <c r="HRU934" s="220"/>
      <c r="HRV934" s="220"/>
      <c r="HRW934" s="220"/>
      <c r="HRX934" s="220"/>
      <c r="HRY934" s="220"/>
      <c r="HRZ934" s="220"/>
      <c r="HSA934" s="220"/>
      <c r="HSB934" s="220"/>
      <c r="HSC934" s="220"/>
      <c r="HSD934" s="220"/>
      <c r="HSE934" s="220"/>
      <c r="HSF934" s="220"/>
      <c r="HSG934" s="220"/>
      <c r="HSH934" s="220"/>
      <c r="HSI934" s="220"/>
      <c r="HSJ934" s="220"/>
      <c r="HSK934" s="220"/>
      <c r="HSL934" s="220"/>
      <c r="HSM934" s="220"/>
      <c r="HSN934" s="220"/>
      <c r="HSO934" s="220"/>
      <c r="HSP934" s="220"/>
      <c r="HSQ934" s="220"/>
      <c r="HSR934" s="220"/>
      <c r="HSS934" s="220"/>
      <c r="HST934" s="220"/>
      <c r="HSU934" s="220"/>
      <c r="HSV934" s="220"/>
      <c r="HSW934" s="220"/>
      <c r="HSX934" s="220"/>
      <c r="HSY934" s="220"/>
      <c r="HSZ934" s="220"/>
      <c r="HTA934" s="220"/>
      <c r="HTB934" s="220"/>
      <c r="HTC934" s="220"/>
      <c r="HTD934" s="220"/>
      <c r="HTE934" s="220"/>
      <c r="HTF934" s="220"/>
      <c r="HTG934" s="220"/>
      <c r="HTH934" s="220"/>
      <c r="HTI934" s="220"/>
      <c r="HTJ934" s="220"/>
      <c r="HTK934" s="220"/>
      <c r="HTL934" s="220"/>
      <c r="HTM934" s="220"/>
      <c r="HTN934" s="220"/>
      <c r="HTO934" s="220"/>
      <c r="HTP934" s="220"/>
      <c r="HTQ934" s="220"/>
      <c r="HTR934" s="220"/>
      <c r="HTS934" s="220"/>
      <c r="HTT934" s="220"/>
      <c r="HTU934" s="220"/>
      <c r="HTV934" s="220"/>
      <c r="HTW934" s="220"/>
      <c r="HTX934" s="220"/>
      <c r="HTY934" s="220"/>
      <c r="HTZ934" s="220"/>
      <c r="HUA934" s="220"/>
      <c r="HUB934" s="220"/>
      <c r="HUC934" s="220"/>
      <c r="HUD934" s="220"/>
      <c r="HUE934" s="220"/>
      <c r="HUF934" s="220"/>
      <c r="HUG934" s="220"/>
      <c r="HUH934" s="220"/>
      <c r="HUI934" s="220"/>
      <c r="HUJ934" s="220"/>
      <c r="HUK934" s="220"/>
      <c r="HUL934" s="220"/>
      <c r="HUM934" s="220"/>
      <c r="HUN934" s="220"/>
      <c r="HUO934" s="220"/>
      <c r="HUP934" s="220"/>
      <c r="HUQ934" s="220"/>
      <c r="HUR934" s="220"/>
      <c r="HUS934" s="220"/>
      <c r="HUT934" s="220"/>
      <c r="HUU934" s="220"/>
      <c r="HUV934" s="220"/>
      <c r="HUW934" s="220"/>
      <c r="HUX934" s="220"/>
      <c r="HUY934" s="220"/>
      <c r="HUZ934" s="220"/>
      <c r="HVA934" s="220"/>
      <c r="HVB934" s="220"/>
      <c r="HVC934" s="220"/>
      <c r="HVD934" s="220"/>
      <c r="HVE934" s="220"/>
      <c r="HVF934" s="220"/>
      <c r="HVG934" s="220"/>
      <c r="HVH934" s="220"/>
      <c r="HVI934" s="220"/>
      <c r="HVJ934" s="220"/>
      <c r="HVK934" s="220"/>
      <c r="HVL934" s="220"/>
      <c r="HVM934" s="220"/>
      <c r="HVN934" s="220"/>
      <c r="HVO934" s="220"/>
      <c r="HVP934" s="220"/>
      <c r="HVQ934" s="220"/>
      <c r="HVR934" s="220"/>
      <c r="HVS934" s="220"/>
      <c r="HVT934" s="220"/>
      <c r="HVU934" s="220"/>
      <c r="HVV934" s="220"/>
      <c r="HVW934" s="220"/>
      <c r="HVX934" s="220"/>
      <c r="HVY934" s="220"/>
      <c r="HVZ934" s="220"/>
      <c r="HWA934" s="220"/>
      <c r="HWB934" s="220"/>
      <c r="HWC934" s="220"/>
      <c r="HWD934" s="220"/>
      <c r="HWE934" s="220"/>
      <c r="HWF934" s="220"/>
      <c r="HWG934" s="220"/>
      <c r="HWH934" s="220"/>
      <c r="HWI934" s="220"/>
      <c r="HWJ934" s="220"/>
      <c r="HWK934" s="220"/>
      <c r="HWL934" s="220"/>
      <c r="HWM934" s="220"/>
      <c r="HWN934" s="220"/>
      <c r="HWO934" s="220"/>
      <c r="HWP934" s="220"/>
      <c r="HWQ934" s="220"/>
      <c r="HWR934" s="220"/>
      <c r="HWS934" s="220"/>
      <c r="HWT934" s="220"/>
      <c r="HWU934" s="220"/>
      <c r="HWV934" s="220"/>
      <c r="HWW934" s="220"/>
      <c r="HWX934" s="220"/>
      <c r="HWY934" s="220"/>
      <c r="HWZ934" s="220"/>
      <c r="HXA934" s="220"/>
      <c r="HXB934" s="220"/>
      <c r="HXC934" s="220"/>
      <c r="HXD934" s="220"/>
      <c r="HXE934" s="220"/>
      <c r="HXF934" s="220"/>
      <c r="HXG934" s="220"/>
      <c r="HXH934" s="220"/>
      <c r="HXI934" s="220"/>
      <c r="HXJ934" s="220"/>
      <c r="HXK934" s="220"/>
      <c r="HXL934" s="220"/>
      <c r="HXM934" s="220"/>
      <c r="HXN934" s="220"/>
      <c r="HXO934" s="220"/>
      <c r="HXP934" s="220"/>
      <c r="HXQ934" s="220"/>
      <c r="HXR934" s="220"/>
      <c r="HXS934" s="220"/>
      <c r="HXT934" s="220"/>
      <c r="HXU934" s="220"/>
      <c r="HXV934" s="220"/>
      <c r="HXW934" s="220"/>
      <c r="HXX934" s="220"/>
      <c r="HXY934" s="220"/>
      <c r="HXZ934" s="220"/>
      <c r="HYA934" s="220"/>
      <c r="HYB934" s="220"/>
      <c r="HYC934" s="220"/>
      <c r="HYD934" s="220"/>
      <c r="HYE934" s="220"/>
      <c r="HYF934" s="220"/>
      <c r="HYG934" s="220"/>
      <c r="HYH934" s="220"/>
      <c r="HYI934" s="220"/>
      <c r="HYJ934" s="220"/>
      <c r="HYK934" s="220"/>
      <c r="HYL934" s="220"/>
      <c r="HYM934" s="220"/>
      <c r="HYN934" s="220"/>
      <c r="HYO934" s="220"/>
      <c r="HYP934" s="220"/>
      <c r="HYQ934" s="220"/>
      <c r="HYR934" s="220"/>
      <c r="HYS934" s="220"/>
      <c r="HYT934" s="220"/>
      <c r="HYU934" s="220"/>
      <c r="HYV934" s="220"/>
      <c r="HYW934" s="220"/>
      <c r="HYX934" s="220"/>
      <c r="HYY934" s="220"/>
      <c r="HYZ934" s="220"/>
      <c r="HZA934" s="220"/>
      <c r="HZB934" s="220"/>
      <c r="HZC934" s="220"/>
      <c r="HZD934" s="220"/>
      <c r="HZE934" s="220"/>
      <c r="HZF934" s="220"/>
      <c r="HZG934" s="220"/>
      <c r="HZH934" s="220"/>
      <c r="HZI934" s="220"/>
      <c r="HZJ934" s="220"/>
      <c r="HZK934" s="220"/>
      <c r="HZL934" s="220"/>
      <c r="HZM934" s="220"/>
      <c r="HZN934" s="220"/>
      <c r="HZO934" s="220"/>
      <c r="HZP934" s="220"/>
      <c r="HZQ934" s="220"/>
      <c r="HZR934" s="220"/>
      <c r="HZS934" s="220"/>
      <c r="HZT934" s="220"/>
      <c r="HZU934" s="220"/>
      <c r="HZV934" s="220"/>
      <c r="HZW934" s="220"/>
      <c r="HZX934" s="220"/>
      <c r="HZY934" s="220"/>
      <c r="HZZ934" s="220"/>
      <c r="IAA934" s="220"/>
      <c r="IAB934" s="220"/>
      <c r="IAC934" s="220"/>
      <c r="IAD934" s="220"/>
      <c r="IAE934" s="220"/>
      <c r="IAF934" s="220"/>
      <c r="IAG934" s="220"/>
      <c r="IAH934" s="220"/>
      <c r="IAI934" s="220"/>
      <c r="IAJ934" s="220"/>
      <c r="IAK934" s="220"/>
      <c r="IAL934" s="220"/>
      <c r="IAM934" s="220"/>
      <c r="IAN934" s="220"/>
      <c r="IAO934" s="220"/>
      <c r="IAP934" s="220"/>
      <c r="IAQ934" s="220"/>
      <c r="IAR934" s="220"/>
      <c r="IAS934" s="220"/>
      <c r="IAT934" s="220"/>
      <c r="IBA934" s="220"/>
      <c r="IBB934" s="220"/>
      <c r="IBC934" s="220"/>
      <c r="IBD934" s="220"/>
      <c r="IBI934" s="220"/>
      <c r="IBJ934" s="220"/>
      <c r="IBK934" s="220"/>
      <c r="IBL934" s="220"/>
      <c r="IBM934" s="220"/>
      <c r="IBN934" s="220"/>
      <c r="IBO934" s="220"/>
      <c r="IBP934" s="220"/>
      <c r="IBQ934" s="220"/>
      <c r="IBR934" s="220"/>
      <c r="IBS934" s="220"/>
      <c r="IBT934" s="220"/>
      <c r="IBU934" s="220"/>
      <c r="IBV934" s="220"/>
      <c r="IBW934" s="220"/>
      <c r="IBX934" s="220"/>
      <c r="IBY934" s="220"/>
      <c r="IBZ934" s="220"/>
      <c r="ICA934" s="220"/>
      <c r="ICB934" s="220"/>
      <c r="ICC934" s="220"/>
      <c r="ICD934" s="220"/>
      <c r="ICE934" s="220"/>
      <c r="ICF934" s="220"/>
      <c r="ICG934" s="220"/>
      <c r="ICH934" s="220"/>
      <c r="ICI934" s="220"/>
      <c r="ICJ934" s="220"/>
      <c r="ICK934" s="220"/>
      <c r="ICL934" s="220"/>
      <c r="ICM934" s="220"/>
      <c r="ICN934" s="220"/>
      <c r="ICO934" s="220"/>
      <c r="ICP934" s="220"/>
      <c r="ICQ934" s="220"/>
      <c r="ICR934" s="220"/>
      <c r="ICS934" s="220"/>
      <c r="ICT934" s="220"/>
      <c r="ICU934" s="220"/>
      <c r="ICV934" s="220"/>
      <c r="ICW934" s="220"/>
      <c r="ICX934" s="220"/>
      <c r="ICY934" s="220"/>
      <c r="ICZ934" s="220"/>
      <c r="IDA934" s="220"/>
      <c r="IDB934" s="220"/>
      <c r="IDC934" s="220"/>
      <c r="IDD934" s="220"/>
      <c r="IDE934" s="220"/>
      <c r="IDF934" s="220"/>
      <c r="IDG934" s="220"/>
      <c r="IDH934" s="220"/>
      <c r="IDI934" s="220"/>
      <c r="IDJ934" s="220"/>
      <c r="IDK934" s="220"/>
      <c r="IDL934" s="220"/>
      <c r="IDM934" s="220"/>
      <c r="IDN934" s="220"/>
      <c r="IDO934" s="220"/>
      <c r="IDP934" s="220"/>
      <c r="IDQ934" s="220"/>
      <c r="IDR934" s="220"/>
      <c r="IDS934" s="220"/>
      <c r="IDT934" s="220"/>
      <c r="IDU934" s="220"/>
      <c r="IDV934" s="220"/>
      <c r="IDW934" s="220"/>
      <c r="IDX934" s="220"/>
      <c r="IDY934" s="220"/>
      <c r="IDZ934" s="220"/>
      <c r="IEA934" s="220"/>
      <c r="IEB934" s="220"/>
      <c r="IEC934" s="220"/>
      <c r="IED934" s="220"/>
      <c r="IEE934" s="220"/>
      <c r="IEF934" s="220"/>
      <c r="IEG934" s="220"/>
      <c r="IEH934" s="220"/>
      <c r="IEI934" s="220"/>
      <c r="IEJ934" s="220"/>
      <c r="IEK934" s="220"/>
      <c r="IEL934" s="220"/>
      <c r="IEM934" s="220"/>
      <c r="IEN934" s="220"/>
      <c r="IEO934" s="220"/>
      <c r="IEP934" s="220"/>
      <c r="IEQ934" s="220"/>
      <c r="IER934" s="220"/>
      <c r="IES934" s="220"/>
      <c r="IET934" s="220"/>
      <c r="IEU934" s="220"/>
      <c r="IEV934" s="220"/>
      <c r="IEW934" s="220"/>
      <c r="IEX934" s="220"/>
      <c r="IEY934" s="220"/>
      <c r="IEZ934" s="220"/>
      <c r="IFA934" s="220"/>
      <c r="IFB934" s="220"/>
      <c r="IFC934" s="220"/>
      <c r="IFD934" s="220"/>
      <c r="IFE934" s="220"/>
      <c r="IFF934" s="220"/>
      <c r="IFG934" s="220"/>
      <c r="IFH934" s="220"/>
      <c r="IFI934" s="220"/>
      <c r="IFJ934" s="220"/>
      <c r="IFK934" s="220"/>
      <c r="IFL934" s="220"/>
      <c r="IFM934" s="220"/>
      <c r="IFN934" s="220"/>
      <c r="IFO934" s="220"/>
      <c r="IFP934" s="220"/>
      <c r="IFQ934" s="220"/>
      <c r="IFR934" s="220"/>
      <c r="IFS934" s="220"/>
      <c r="IFT934" s="220"/>
      <c r="IFU934" s="220"/>
      <c r="IFV934" s="220"/>
      <c r="IFW934" s="220"/>
      <c r="IFX934" s="220"/>
      <c r="IFY934" s="220"/>
      <c r="IFZ934" s="220"/>
      <c r="IGA934" s="220"/>
      <c r="IGB934" s="220"/>
      <c r="IGC934" s="220"/>
      <c r="IGD934" s="220"/>
      <c r="IGE934" s="220"/>
      <c r="IGF934" s="220"/>
      <c r="IGG934" s="220"/>
      <c r="IGH934" s="220"/>
      <c r="IGI934" s="220"/>
      <c r="IGJ934" s="220"/>
      <c r="IGK934" s="220"/>
      <c r="IGL934" s="220"/>
      <c r="IGM934" s="220"/>
      <c r="IGN934" s="220"/>
      <c r="IGO934" s="220"/>
      <c r="IGP934" s="220"/>
      <c r="IGQ934" s="220"/>
      <c r="IGR934" s="220"/>
      <c r="IGS934" s="220"/>
      <c r="IGT934" s="220"/>
      <c r="IGU934" s="220"/>
      <c r="IGV934" s="220"/>
      <c r="IGW934" s="220"/>
      <c r="IGX934" s="220"/>
      <c r="IGY934" s="220"/>
      <c r="IGZ934" s="220"/>
      <c r="IHA934" s="220"/>
      <c r="IHB934" s="220"/>
      <c r="IHC934" s="220"/>
      <c r="IHD934" s="220"/>
      <c r="IHE934" s="220"/>
      <c r="IHF934" s="220"/>
      <c r="IHG934" s="220"/>
      <c r="IHH934" s="220"/>
      <c r="IHI934" s="220"/>
      <c r="IHJ934" s="220"/>
      <c r="IHK934" s="220"/>
      <c r="IHL934" s="220"/>
      <c r="IHM934" s="220"/>
      <c r="IHN934" s="220"/>
      <c r="IHO934" s="220"/>
      <c r="IHP934" s="220"/>
      <c r="IHQ934" s="220"/>
      <c r="IHR934" s="220"/>
      <c r="IHS934" s="220"/>
      <c r="IHT934" s="220"/>
      <c r="IHU934" s="220"/>
      <c r="IHV934" s="220"/>
      <c r="IHW934" s="220"/>
      <c r="IHX934" s="220"/>
      <c r="IHY934" s="220"/>
      <c r="IHZ934" s="220"/>
      <c r="IIA934" s="220"/>
      <c r="IIB934" s="220"/>
      <c r="IIC934" s="220"/>
      <c r="IID934" s="220"/>
      <c r="IIE934" s="220"/>
      <c r="IIF934" s="220"/>
      <c r="IIG934" s="220"/>
      <c r="IIH934" s="220"/>
      <c r="III934" s="220"/>
      <c r="IIJ934" s="220"/>
      <c r="IIK934" s="220"/>
      <c r="IIL934" s="220"/>
      <c r="IIM934" s="220"/>
      <c r="IIN934" s="220"/>
      <c r="IIO934" s="220"/>
      <c r="IIP934" s="220"/>
      <c r="IIQ934" s="220"/>
      <c r="IIR934" s="220"/>
      <c r="IIS934" s="220"/>
      <c r="IIT934" s="220"/>
      <c r="IIU934" s="220"/>
      <c r="IIV934" s="220"/>
      <c r="IIW934" s="220"/>
      <c r="IIX934" s="220"/>
      <c r="IIY934" s="220"/>
      <c r="IIZ934" s="220"/>
      <c r="IJA934" s="220"/>
      <c r="IJB934" s="220"/>
      <c r="IJC934" s="220"/>
      <c r="IJD934" s="220"/>
      <c r="IJE934" s="220"/>
      <c r="IJF934" s="220"/>
      <c r="IJG934" s="220"/>
      <c r="IJH934" s="220"/>
      <c r="IJI934" s="220"/>
      <c r="IJJ934" s="220"/>
      <c r="IJK934" s="220"/>
      <c r="IJL934" s="220"/>
      <c r="IJM934" s="220"/>
      <c r="IJN934" s="220"/>
      <c r="IJO934" s="220"/>
      <c r="IJP934" s="220"/>
      <c r="IJQ934" s="220"/>
      <c r="IJR934" s="220"/>
      <c r="IJS934" s="220"/>
      <c r="IJT934" s="220"/>
      <c r="IJU934" s="220"/>
      <c r="IJV934" s="220"/>
      <c r="IJW934" s="220"/>
      <c r="IJX934" s="220"/>
      <c r="IJY934" s="220"/>
      <c r="IJZ934" s="220"/>
      <c r="IKA934" s="220"/>
      <c r="IKB934" s="220"/>
      <c r="IKC934" s="220"/>
      <c r="IKD934" s="220"/>
      <c r="IKE934" s="220"/>
      <c r="IKF934" s="220"/>
      <c r="IKG934" s="220"/>
      <c r="IKH934" s="220"/>
      <c r="IKI934" s="220"/>
      <c r="IKJ934" s="220"/>
      <c r="IKK934" s="220"/>
      <c r="IKL934" s="220"/>
      <c r="IKM934" s="220"/>
      <c r="IKN934" s="220"/>
      <c r="IKO934" s="220"/>
      <c r="IKP934" s="220"/>
      <c r="IKW934" s="220"/>
      <c r="IKX934" s="220"/>
      <c r="IKY934" s="220"/>
      <c r="IKZ934" s="220"/>
      <c r="ILE934" s="220"/>
      <c r="ILF934" s="220"/>
      <c r="ILG934" s="220"/>
      <c r="ILH934" s="220"/>
      <c r="ILI934" s="220"/>
      <c r="ILJ934" s="220"/>
      <c r="ILK934" s="220"/>
      <c r="ILL934" s="220"/>
      <c r="ILM934" s="220"/>
      <c r="ILN934" s="220"/>
      <c r="ILO934" s="220"/>
      <c r="ILP934" s="220"/>
      <c r="ILQ934" s="220"/>
      <c r="ILR934" s="220"/>
      <c r="ILS934" s="220"/>
      <c r="ILT934" s="220"/>
      <c r="ILU934" s="220"/>
      <c r="ILV934" s="220"/>
      <c r="ILW934" s="220"/>
      <c r="ILX934" s="220"/>
      <c r="ILY934" s="220"/>
      <c r="ILZ934" s="220"/>
      <c r="IMA934" s="220"/>
      <c r="IMB934" s="220"/>
      <c r="IMC934" s="220"/>
      <c r="IMD934" s="220"/>
      <c r="IME934" s="220"/>
      <c r="IMF934" s="220"/>
      <c r="IMG934" s="220"/>
      <c r="IMH934" s="220"/>
      <c r="IMI934" s="220"/>
      <c r="IMJ934" s="220"/>
      <c r="IMK934" s="220"/>
      <c r="IML934" s="220"/>
      <c r="IMM934" s="220"/>
      <c r="IMN934" s="220"/>
      <c r="IMO934" s="220"/>
      <c r="IMP934" s="220"/>
      <c r="IMQ934" s="220"/>
      <c r="IMR934" s="220"/>
      <c r="IMS934" s="220"/>
      <c r="IMT934" s="220"/>
      <c r="IMU934" s="220"/>
      <c r="IMV934" s="220"/>
      <c r="IMW934" s="220"/>
      <c r="IMX934" s="220"/>
      <c r="IMY934" s="220"/>
      <c r="IMZ934" s="220"/>
      <c r="INA934" s="220"/>
      <c r="INB934" s="220"/>
      <c r="INC934" s="220"/>
      <c r="IND934" s="220"/>
      <c r="INE934" s="220"/>
      <c r="INF934" s="220"/>
      <c r="ING934" s="220"/>
      <c r="INH934" s="220"/>
      <c r="INI934" s="220"/>
      <c r="INJ934" s="220"/>
      <c r="INK934" s="220"/>
      <c r="INL934" s="220"/>
      <c r="INM934" s="220"/>
      <c r="INN934" s="220"/>
      <c r="INO934" s="220"/>
      <c r="INP934" s="220"/>
      <c r="INQ934" s="220"/>
      <c r="INR934" s="220"/>
      <c r="INS934" s="220"/>
      <c r="INT934" s="220"/>
      <c r="INU934" s="220"/>
      <c r="INV934" s="220"/>
      <c r="INW934" s="220"/>
      <c r="INX934" s="220"/>
      <c r="INY934" s="220"/>
      <c r="INZ934" s="220"/>
      <c r="IOA934" s="220"/>
      <c r="IOB934" s="220"/>
      <c r="IOC934" s="220"/>
      <c r="IOD934" s="220"/>
      <c r="IOE934" s="220"/>
      <c r="IOF934" s="220"/>
      <c r="IOG934" s="220"/>
      <c r="IOH934" s="220"/>
      <c r="IOI934" s="220"/>
      <c r="IOJ934" s="220"/>
      <c r="IOK934" s="220"/>
      <c r="IOL934" s="220"/>
      <c r="IOM934" s="220"/>
      <c r="ION934" s="220"/>
      <c r="IOO934" s="220"/>
      <c r="IOP934" s="220"/>
      <c r="IOQ934" s="220"/>
      <c r="IOR934" s="220"/>
      <c r="IOS934" s="220"/>
      <c r="IOT934" s="220"/>
      <c r="IOU934" s="220"/>
      <c r="IOV934" s="220"/>
      <c r="IOW934" s="220"/>
      <c r="IOX934" s="220"/>
      <c r="IOY934" s="220"/>
      <c r="IOZ934" s="220"/>
      <c r="IPA934" s="220"/>
      <c r="IPB934" s="220"/>
      <c r="IPC934" s="220"/>
      <c r="IPD934" s="220"/>
      <c r="IPE934" s="220"/>
      <c r="IPF934" s="220"/>
      <c r="IPG934" s="220"/>
      <c r="IPH934" s="220"/>
      <c r="IPI934" s="220"/>
      <c r="IPJ934" s="220"/>
      <c r="IPK934" s="220"/>
      <c r="IPL934" s="220"/>
      <c r="IPM934" s="220"/>
      <c r="IPN934" s="220"/>
      <c r="IPO934" s="220"/>
      <c r="IPP934" s="220"/>
      <c r="IPQ934" s="220"/>
      <c r="IPR934" s="220"/>
      <c r="IPS934" s="220"/>
      <c r="IPT934" s="220"/>
      <c r="IPU934" s="220"/>
      <c r="IPV934" s="220"/>
      <c r="IPW934" s="220"/>
      <c r="IPX934" s="220"/>
      <c r="IPY934" s="220"/>
      <c r="IPZ934" s="220"/>
      <c r="IQA934" s="220"/>
      <c r="IQB934" s="220"/>
      <c r="IQC934" s="220"/>
      <c r="IQD934" s="220"/>
      <c r="IQE934" s="220"/>
      <c r="IQF934" s="220"/>
      <c r="IQG934" s="220"/>
      <c r="IQH934" s="220"/>
      <c r="IQI934" s="220"/>
      <c r="IQJ934" s="220"/>
      <c r="IQK934" s="220"/>
      <c r="IQL934" s="220"/>
      <c r="IQM934" s="220"/>
      <c r="IQN934" s="220"/>
      <c r="IQO934" s="220"/>
      <c r="IQP934" s="220"/>
      <c r="IQQ934" s="220"/>
      <c r="IQR934" s="220"/>
      <c r="IQS934" s="220"/>
      <c r="IQT934" s="220"/>
      <c r="IQU934" s="220"/>
      <c r="IQV934" s="220"/>
      <c r="IQW934" s="220"/>
      <c r="IQX934" s="220"/>
      <c r="IQY934" s="220"/>
      <c r="IQZ934" s="220"/>
      <c r="IRA934" s="220"/>
      <c r="IRB934" s="220"/>
      <c r="IRC934" s="220"/>
      <c r="IRD934" s="220"/>
      <c r="IRE934" s="220"/>
      <c r="IRF934" s="220"/>
      <c r="IRG934" s="220"/>
      <c r="IRH934" s="220"/>
      <c r="IRI934" s="220"/>
      <c r="IRJ934" s="220"/>
      <c r="IRK934" s="220"/>
      <c r="IRL934" s="220"/>
      <c r="IRM934" s="220"/>
      <c r="IRN934" s="220"/>
      <c r="IRO934" s="220"/>
      <c r="IRP934" s="220"/>
      <c r="IRQ934" s="220"/>
      <c r="IRR934" s="220"/>
      <c r="IRS934" s="220"/>
      <c r="IRT934" s="220"/>
      <c r="IRU934" s="220"/>
      <c r="IRV934" s="220"/>
      <c r="IRW934" s="220"/>
      <c r="IRX934" s="220"/>
      <c r="IRY934" s="220"/>
      <c r="IRZ934" s="220"/>
      <c r="ISA934" s="220"/>
      <c r="ISB934" s="220"/>
      <c r="ISC934" s="220"/>
      <c r="ISD934" s="220"/>
      <c r="ISE934" s="220"/>
      <c r="ISF934" s="220"/>
      <c r="ISG934" s="220"/>
      <c r="ISH934" s="220"/>
      <c r="ISI934" s="220"/>
      <c r="ISJ934" s="220"/>
      <c r="ISK934" s="220"/>
      <c r="ISL934" s="220"/>
      <c r="ISM934" s="220"/>
      <c r="ISN934" s="220"/>
      <c r="ISO934" s="220"/>
      <c r="ISP934" s="220"/>
      <c r="ISQ934" s="220"/>
      <c r="ISR934" s="220"/>
      <c r="ISS934" s="220"/>
      <c r="IST934" s="220"/>
      <c r="ISU934" s="220"/>
      <c r="ISV934" s="220"/>
      <c r="ISW934" s="220"/>
      <c r="ISX934" s="220"/>
      <c r="ISY934" s="220"/>
      <c r="ISZ934" s="220"/>
      <c r="ITA934" s="220"/>
      <c r="ITB934" s="220"/>
      <c r="ITC934" s="220"/>
      <c r="ITD934" s="220"/>
      <c r="ITE934" s="220"/>
      <c r="ITF934" s="220"/>
      <c r="ITG934" s="220"/>
      <c r="ITH934" s="220"/>
      <c r="ITI934" s="220"/>
      <c r="ITJ934" s="220"/>
      <c r="ITK934" s="220"/>
      <c r="ITL934" s="220"/>
      <c r="ITM934" s="220"/>
      <c r="ITN934" s="220"/>
      <c r="ITO934" s="220"/>
      <c r="ITP934" s="220"/>
      <c r="ITQ934" s="220"/>
      <c r="ITR934" s="220"/>
      <c r="ITS934" s="220"/>
      <c r="ITT934" s="220"/>
      <c r="ITU934" s="220"/>
      <c r="ITV934" s="220"/>
      <c r="ITW934" s="220"/>
      <c r="ITX934" s="220"/>
      <c r="ITY934" s="220"/>
      <c r="ITZ934" s="220"/>
      <c r="IUA934" s="220"/>
      <c r="IUB934" s="220"/>
      <c r="IUC934" s="220"/>
      <c r="IUD934" s="220"/>
      <c r="IUE934" s="220"/>
      <c r="IUF934" s="220"/>
      <c r="IUG934" s="220"/>
      <c r="IUH934" s="220"/>
      <c r="IUI934" s="220"/>
      <c r="IUJ934" s="220"/>
      <c r="IUK934" s="220"/>
      <c r="IUL934" s="220"/>
      <c r="IUS934" s="220"/>
      <c r="IUT934" s="220"/>
      <c r="IUU934" s="220"/>
      <c r="IUV934" s="220"/>
      <c r="IVA934" s="220"/>
      <c r="IVB934" s="220"/>
      <c r="IVC934" s="220"/>
      <c r="IVD934" s="220"/>
      <c r="IVE934" s="220"/>
      <c r="IVF934" s="220"/>
      <c r="IVG934" s="220"/>
      <c r="IVH934" s="220"/>
      <c r="IVI934" s="220"/>
      <c r="IVJ934" s="220"/>
      <c r="IVK934" s="220"/>
      <c r="IVL934" s="220"/>
      <c r="IVM934" s="220"/>
      <c r="IVN934" s="220"/>
      <c r="IVO934" s="220"/>
      <c r="IVP934" s="220"/>
      <c r="IVQ934" s="220"/>
      <c r="IVR934" s="220"/>
      <c r="IVS934" s="220"/>
      <c r="IVT934" s="220"/>
      <c r="IVU934" s="220"/>
      <c r="IVV934" s="220"/>
      <c r="IVW934" s="220"/>
      <c r="IVX934" s="220"/>
      <c r="IVY934" s="220"/>
      <c r="IVZ934" s="220"/>
      <c r="IWA934" s="220"/>
      <c r="IWB934" s="220"/>
      <c r="IWC934" s="220"/>
      <c r="IWD934" s="220"/>
      <c r="IWE934" s="220"/>
      <c r="IWF934" s="220"/>
      <c r="IWG934" s="220"/>
      <c r="IWH934" s="220"/>
      <c r="IWI934" s="220"/>
      <c r="IWJ934" s="220"/>
      <c r="IWK934" s="220"/>
      <c r="IWL934" s="220"/>
      <c r="IWM934" s="220"/>
      <c r="IWN934" s="220"/>
      <c r="IWO934" s="220"/>
      <c r="IWP934" s="220"/>
      <c r="IWQ934" s="220"/>
      <c r="IWR934" s="220"/>
      <c r="IWS934" s="220"/>
      <c r="IWT934" s="220"/>
      <c r="IWU934" s="220"/>
      <c r="IWV934" s="220"/>
      <c r="IWW934" s="220"/>
      <c r="IWX934" s="220"/>
      <c r="IWY934" s="220"/>
      <c r="IWZ934" s="220"/>
      <c r="IXA934" s="220"/>
      <c r="IXB934" s="220"/>
      <c r="IXC934" s="220"/>
      <c r="IXD934" s="220"/>
      <c r="IXE934" s="220"/>
      <c r="IXF934" s="220"/>
      <c r="IXG934" s="220"/>
      <c r="IXH934" s="220"/>
      <c r="IXI934" s="220"/>
      <c r="IXJ934" s="220"/>
      <c r="IXK934" s="220"/>
      <c r="IXL934" s="220"/>
      <c r="IXM934" s="220"/>
      <c r="IXN934" s="220"/>
      <c r="IXO934" s="220"/>
      <c r="IXP934" s="220"/>
      <c r="IXQ934" s="220"/>
      <c r="IXR934" s="220"/>
      <c r="IXS934" s="220"/>
      <c r="IXT934" s="220"/>
      <c r="IXU934" s="220"/>
      <c r="IXV934" s="220"/>
      <c r="IXW934" s="220"/>
      <c r="IXX934" s="220"/>
      <c r="IXY934" s="220"/>
      <c r="IXZ934" s="220"/>
      <c r="IYA934" s="220"/>
      <c r="IYB934" s="220"/>
      <c r="IYC934" s="220"/>
      <c r="IYD934" s="220"/>
      <c r="IYE934" s="220"/>
      <c r="IYF934" s="220"/>
      <c r="IYG934" s="220"/>
      <c r="IYH934" s="220"/>
      <c r="IYI934" s="220"/>
      <c r="IYJ934" s="220"/>
      <c r="IYK934" s="220"/>
      <c r="IYL934" s="220"/>
      <c r="IYM934" s="220"/>
      <c r="IYN934" s="220"/>
      <c r="IYO934" s="220"/>
      <c r="IYP934" s="220"/>
      <c r="IYQ934" s="220"/>
      <c r="IYR934" s="220"/>
      <c r="IYS934" s="220"/>
      <c r="IYT934" s="220"/>
      <c r="IYU934" s="220"/>
      <c r="IYV934" s="220"/>
      <c r="IYW934" s="220"/>
      <c r="IYX934" s="220"/>
      <c r="IYY934" s="220"/>
      <c r="IYZ934" s="220"/>
      <c r="IZA934" s="220"/>
      <c r="IZB934" s="220"/>
      <c r="IZC934" s="220"/>
      <c r="IZD934" s="220"/>
      <c r="IZE934" s="220"/>
      <c r="IZF934" s="220"/>
      <c r="IZG934" s="220"/>
      <c r="IZH934" s="220"/>
      <c r="IZI934" s="220"/>
      <c r="IZJ934" s="220"/>
      <c r="IZK934" s="220"/>
      <c r="IZL934" s="220"/>
      <c r="IZM934" s="220"/>
      <c r="IZN934" s="220"/>
      <c r="IZO934" s="220"/>
      <c r="IZP934" s="220"/>
      <c r="IZQ934" s="220"/>
      <c r="IZR934" s="220"/>
      <c r="IZS934" s="220"/>
      <c r="IZT934" s="220"/>
      <c r="IZU934" s="220"/>
      <c r="IZV934" s="220"/>
      <c r="IZW934" s="220"/>
      <c r="IZX934" s="220"/>
      <c r="IZY934" s="220"/>
      <c r="IZZ934" s="220"/>
      <c r="JAA934" s="220"/>
      <c r="JAB934" s="220"/>
      <c r="JAC934" s="220"/>
      <c r="JAD934" s="220"/>
      <c r="JAE934" s="220"/>
      <c r="JAF934" s="220"/>
      <c r="JAG934" s="220"/>
      <c r="JAH934" s="220"/>
      <c r="JAI934" s="220"/>
      <c r="JAJ934" s="220"/>
      <c r="JAK934" s="220"/>
      <c r="JAL934" s="220"/>
      <c r="JAM934" s="220"/>
      <c r="JAN934" s="220"/>
      <c r="JAO934" s="220"/>
      <c r="JAP934" s="220"/>
      <c r="JAQ934" s="220"/>
      <c r="JAR934" s="220"/>
      <c r="JAS934" s="220"/>
      <c r="JAT934" s="220"/>
      <c r="JAU934" s="220"/>
      <c r="JAV934" s="220"/>
      <c r="JAW934" s="220"/>
      <c r="JAX934" s="220"/>
      <c r="JAY934" s="220"/>
      <c r="JAZ934" s="220"/>
      <c r="JBA934" s="220"/>
      <c r="JBB934" s="220"/>
      <c r="JBC934" s="220"/>
      <c r="JBD934" s="220"/>
      <c r="JBE934" s="220"/>
      <c r="JBF934" s="220"/>
      <c r="JBG934" s="220"/>
      <c r="JBH934" s="220"/>
      <c r="JBI934" s="220"/>
      <c r="JBJ934" s="220"/>
      <c r="JBK934" s="220"/>
      <c r="JBL934" s="220"/>
      <c r="JBM934" s="220"/>
      <c r="JBN934" s="220"/>
      <c r="JBO934" s="220"/>
      <c r="JBP934" s="220"/>
      <c r="JBQ934" s="220"/>
      <c r="JBR934" s="220"/>
      <c r="JBS934" s="220"/>
      <c r="JBT934" s="220"/>
      <c r="JBU934" s="220"/>
      <c r="JBV934" s="220"/>
      <c r="JBW934" s="220"/>
      <c r="JBX934" s="220"/>
      <c r="JBY934" s="220"/>
      <c r="JBZ934" s="220"/>
      <c r="JCA934" s="220"/>
      <c r="JCB934" s="220"/>
      <c r="JCC934" s="220"/>
      <c r="JCD934" s="220"/>
      <c r="JCE934" s="220"/>
      <c r="JCF934" s="220"/>
      <c r="JCG934" s="220"/>
      <c r="JCH934" s="220"/>
      <c r="JCI934" s="220"/>
      <c r="JCJ934" s="220"/>
      <c r="JCK934" s="220"/>
      <c r="JCL934" s="220"/>
      <c r="JCM934" s="220"/>
      <c r="JCN934" s="220"/>
      <c r="JCO934" s="220"/>
      <c r="JCP934" s="220"/>
      <c r="JCQ934" s="220"/>
      <c r="JCR934" s="220"/>
      <c r="JCS934" s="220"/>
      <c r="JCT934" s="220"/>
      <c r="JCU934" s="220"/>
      <c r="JCV934" s="220"/>
      <c r="JCW934" s="220"/>
      <c r="JCX934" s="220"/>
      <c r="JCY934" s="220"/>
      <c r="JCZ934" s="220"/>
      <c r="JDA934" s="220"/>
      <c r="JDB934" s="220"/>
      <c r="JDC934" s="220"/>
      <c r="JDD934" s="220"/>
      <c r="JDE934" s="220"/>
      <c r="JDF934" s="220"/>
      <c r="JDG934" s="220"/>
      <c r="JDH934" s="220"/>
      <c r="JDI934" s="220"/>
      <c r="JDJ934" s="220"/>
      <c r="JDK934" s="220"/>
      <c r="JDL934" s="220"/>
      <c r="JDM934" s="220"/>
      <c r="JDN934" s="220"/>
      <c r="JDO934" s="220"/>
      <c r="JDP934" s="220"/>
      <c r="JDQ934" s="220"/>
      <c r="JDR934" s="220"/>
      <c r="JDS934" s="220"/>
      <c r="JDT934" s="220"/>
      <c r="JDU934" s="220"/>
      <c r="JDV934" s="220"/>
      <c r="JDW934" s="220"/>
      <c r="JDX934" s="220"/>
      <c r="JDY934" s="220"/>
      <c r="JDZ934" s="220"/>
      <c r="JEA934" s="220"/>
      <c r="JEB934" s="220"/>
      <c r="JEC934" s="220"/>
      <c r="JED934" s="220"/>
      <c r="JEE934" s="220"/>
      <c r="JEF934" s="220"/>
      <c r="JEG934" s="220"/>
      <c r="JEH934" s="220"/>
      <c r="JEO934" s="220"/>
      <c r="JEP934" s="220"/>
      <c r="JEQ934" s="220"/>
      <c r="JER934" s="220"/>
      <c r="JEW934" s="220"/>
      <c r="JEX934" s="220"/>
      <c r="JEY934" s="220"/>
      <c r="JEZ934" s="220"/>
      <c r="JFA934" s="220"/>
      <c r="JFB934" s="220"/>
      <c r="JFC934" s="220"/>
      <c r="JFD934" s="220"/>
      <c r="JFE934" s="220"/>
      <c r="JFF934" s="220"/>
      <c r="JFG934" s="220"/>
      <c r="JFH934" s="220"/>
      <c r="JFI934" s="220"/>
      <c r="JFJ934" s="220"/>
      <c r="JFK934" s="220"/>
      <c r="JFL934" s="220"/>
      <c r="JFM934" s="220"/>
      <c r="JFN934" s="220"/>
      <c r="JFO934" s="220"/>
      <c r="JFP934" s="220"/>
      <c r="JFQ934" s="220"/>
      <c r="JFR934" s="220"/>
      <c r="JFS934" s="220"/>
      <c r="JFT934" s="220"/>
      <c r="JFU934" s="220"/>
      <c r="JFV934" s="220"/>
      <c r="JFW934" s="220"/>
      <c r="JFX934" s="220"/>
      <c r="JFY934" s="220"/>
      <c r="JFZ934" s="220"/>
      <c r="JGA934" s="220"/>
      <c r="JGB934" s="220"/>
      <c r="JGC934" s="220"/>
      <c r="JGD934" s="220"/>
      <c r="JGE934" s="220"/>
      <c r="JGF934" s="220"/>
      <c r="JGG934" s="220"/>
      <c r="JGH934" s="220"/>
      <c r="JGI934" s="220"/>
      <c r="JGJ934" s="220"/>
      <c r="JGK934" s="220"/>
      <c r="JGL934" s="220"/>
      <c r="JGM934" s="220"/>
      <c r="JGN934" s="220"/>
      <c r="JGO934" s="220"/>
      <c r="JGP934" s="220"/>
      <c r="JGQ934" s="220"/>
      <c r="JGR934" s="220"/>
      <c r="JGS934" s="220"/>
      <c r="JGT934" s="220"/>
      <c r="JGU934" s="220"/>
      <c r="JGV934" s="220"/>
      <c r="JGW934" s="220"/>
      <c r="JGX934" s="220"/>
      <c r="JGY934" s="220"/>
      <c r="JGZ934" s="220"/>
      <c r="JHA934" s="220"/>
      <c r="JHB934" s="220"/>
      <c r="JHC934" s="220"/>
      <c r="JHD934" s="220"/>
      <c r="JHE934" s="220"/>
      <c r="JHF934" s="220"/>
      <c r="JHG934" s="220"/>
      <c r="JHH934" s="220"/>
      <c r="JHI934" s="220"/>
      <c r="JHJ934" s="220"/>
      <c r="JHK934" s="220"/>
      <c r="JHL934" s="220"/>
      <c r="JHM934" s="220"/>
      <c r="JHN934" s="220"/>
      <c r="JHO934" s="220"/>
      <c r="JHP934" s="220"/>
      <c r="JHQ934" s="220"/>
      <c r="JHR934" s="220"/>
      <c r="JHS934" s="220"/>
      <c r="JHT934" s="220"/>
      <c r="JHU934" s="220"/>
      <c r="JHV934" s="220"/>
      <c r="JHW934" s="220"/>
      <c r="JHX934" s="220"/>
      <c r="JHY934" s="220"/>
      <c r="JHZ934" s="220"/>
      <c r="JIA934" s="220"/>
      <c r="JIB934" s="220"/>
      <c r="JIC934" s="220"/>
      <c r="JID934" s="220"/>
      <c r="JIE934" s="220"/>
      <c r="JIF934" s="220"/>
      <c r="JIG934" s="220"/>
      <c r="JIH934" s="220"/>
      <c r="JII934" s="220"/>
      <c r="JIJ934" s="220"/>
      <c r="JIK934" s="220"/>
      <c r="JIL934" s="220"/>
      <c r="JIM934" s="220"/>
      <c r="JIN934" s="220"/>
      <c r="JIO934" s="220"/>
      <c r="JIP934" s="220"/>
      <c r="JIQ934" s="220"/>
      <c r="JIR934" s="220"/>
      <c r="JIS934" s="220"/>
      <c r="JIT934" s="220"/>
      <c r="JIU934" s="220"/>
      <c r="JIV934" s="220"/>
      <c r="JIW934" s="220"/>
      <c r="JIX934" s="220"/>
      <c r="JIY934" s="220"/>
      <c r="JIZ934" s="220"/>
      <c r="JJA934" s="220"/>
      <c r="JJB934" s="220"/>
      <c r="JJC934" s="220"/>
      <c r="JJD934" s="220"/>
      <c r="JJE934" s="220"/>
      <c r="JJF934" s="220"/>
      <c r="JJG934" s="220"/>
      <c r="JJH934" s="220"/>
      <c r="JJI934" s="220"/>
      <c r="JJJ934" s="220"/>
      <c r="JJK934" s="220"/>
      <c r="JJL934" s="220"/>
      <c r="JJM934" s="220"/>
      <c r="JJN934" s="220"/>
      <c r="JJO934" s="220"/>
      <c r="JJP934" s="220"/>
      <c r="JJQ934" s="220"/>
      <c r="JJR934" s="220"/>
      <c r="JJS934" s="220"/>
      <c r="JJT934" s="220"/>
      <c r="JJU934" s="220"/>
      <c r="JJV934" s="220"/>
      <c r="JJW934" s="220"/>
      <c r="JJX934" s="220"/>
      <c r="JJY934" s="220"/>
      <c r="JJZ934" s="220"/>
      <c r="JKA934" s="220"/>
      <c r="JKB934" s="220"/>
      <c r="JKC934" s="220"/>
      <c r="JKD934" s="220"/>
      <c r="JKE934" s="220"/>
      <c r="JKF934" s="220"/>
      <c r="JKG934" s="220"/>
      <c r="JKH934" s="220"/>
      <c r="JKI934" s="220"/>
      <c r="JKJ934" s="220"/>
      <c r="JKK934" s="220"/>
      <c r="JKL934" s="220"/>
      <c r="JKM934" s="220"/>
      <c r="JKN934" s="220"/>
      <c r="JKO934" s="220"/>
      <c r="JKP934" s="220"/>
      <c r="JKQ934" s="220"/>
      <c r="JKR934" s="220"/>
      <c r="JKS934" s="220"/>
      <c r="JKT934" s="220"/>
      <c r="JKU934" s="220"/>
      <c r="JKV934" s="220"/>
      <c r="JKW934" s="220"/>
      <c r="JKX934" s="220"/>
      <c r="JKY934" s="220"/>
      <c r="JKZ934" s="220"/>
      <c r="JLA934" s="220"/>
      <c r="JLB934" s="220"/>
      <c r="JLC934" s="220"/>
      <c r="JLD934" s="220"/>
      <c r="JLE934" s="220"/>
      <c r="JLF934" s="220"/>
      <c r="JLG934" s="220"/>
      <c r="JLH934" s="220"/>
      <c r="JLI934" s="220"/>
      <c r="JLJ934" s="220"/>
      <c r="JLK934" s="220"/>
      <c r="JLL934" s="220"/>
      <c r="JLM934" s="220"/>
      <c r="JLN934" s="220"/>
      <c r="JLO934" s="220"/>
      <c r="JLP934" s="220"/>
      <c r="JLQ934" s="220"/>
      <c r="JLR934" s="220"/>
      <c r="JLS934" s="220"/>
      <c r="JLT934" s="220"/>
      <c r="JLU934" s="220"/>
      <c r="JLV934" s="220"/>
      <c r="JLW934" s="220"/>
      <c r="JLX934" s="220"/>
      <c r="JLY934" s="220"/>
      <c r="JLZ934" s="220"/>
      <c r="JMA934" s="220"/>
      <c r="JMB934" s="220"/>
      <c r="JMC934" s="220"/>
      <c r="JMD934" s="220"/>
      <c r="JME934" s="220"/>
      <c r="JMF934" s="220"/>
      <c r="JMG934" s="220"/>
      <c r="JMH934" s="220"/>
      <c r="JMI934" s="220"/>
      <c r="JMJ934" s="220"/>
      <c r="JMK934" s="220"/>
      <c r="JML934" s="220"/>
      <c r="JMM934" s="220"/>
      <c r="JMN934" s="220"/>
      <c r="JMO934" s="220"/>
      <c r="JMP934" s="220"/>
      <c r="JMQ934" s="220"/>
      <c r="JMR934" s="220"/>
      <c r="JMS934" s="220"/>
      <c r="JMT934" s="220"/>
      <c r="JMU934" s="220"/>
      <c r="JMV934" s="220"/>
      <c r="JMW934" s="220"/>
      <c r="JMX934" s="220"/>
      <c r="JMY934" s="220"/>
      <c r="JMZ934" s="220"/>
      <c r="JNA934" s="220"/>
      <c r="JNB934" s="220"/>
      <c r="JNC934" s="220"/>
      <c r="JND934" s="220"/>
      <c r="JNE934" s="220"/>
      <c r="JNF934" s="220"/>
      <c r="JNG934" s="220"/>
      <c r="JNH934" s="220"/>
      <c r="JNI934" s="220"/>
      <c r="JNJ934" s="220"/>
      <c r="JNK934" s="220"/>
      <c r="JNL934" s="220"/>
      <c r="JNM934" s="220"/>
      <c r="JNN934" s="220"/>
      <c r="JNO934" s="220"/>
      <c r="JNP934" s="220"/>
      <c r="JNQ934" s="220"/>
      <c r="JNR934" s="220"/>
      <c r="JNS934" s="220"/>
      <c r="JNT934" s="220"/>
      <c r="JNU934" s="220"/>
      <c r="JNV934" s="220"/>
      <c r="JNW934" s="220"/>
      <c r="JNX934" s="220"/>
      <c r="JNY934" s="220"/>
      <c r="JNZ934" s="220"/>
      <c r="JOA934" s="220"/>
      <c r="JOB934" s="220"/>
      <c r="JOC934" s="220"/>
      <c r="JOD934" s="220"/>
      <c r="JOK934" s="220"/>
      <c r="JOL934" s="220"/>
      <c r="JOM934" s="220"/>
      <c r="JON934" s="220"/>
      <c r="JOS934" s="220"/>
      <c r="JOT934" s="220"/>
      <c r="JOU934" s="220"/>
      <c r="JOV934" s="220"/>
      <c r="JOW934" s="220"/>
      <c r="JOX934" s="220"/>
      <c r="JOY934" s="220"/>
      <c r="JOZ934" s="220"/>
      <c r="JPA934" s="220"/>
      <c r="JPB934" s="220"/>
      <c r="JPC934" s="220"/>
      <c r="JPD934" s="220"/>
      <c r="JPE934" s="220"/>
      <c r="JPF934" s="220"/>
      <c r="JPG934" s="220"/>
      <c r="JPH934" s="220"/>
      <c r="JPI934" s="220"/>
      <c r="JPJ934" s="220"/>
      <c r="JPK934" s="220"/>
      <c r="JPL934" s="220"/>
      <c r="JPM934" s="220"/>
      <c r="JPN934" s="220"/>
      <c r="JPO934" s="220"/>
      <c r="JPP934" s="220"/>
      <c r="JPQ934" s="220"/>
      <c r="JPR934" s="220"/>
      <c r="JPS934" s="220"/>
      <c r="JPT934" s="220"/>
      <c r="JPU934" s="220"/>
      <c r="JPV934" s="220"/>
      <c r="JPW934" s="220"/>
      <c r="JPX934" s="220"/>
      <c r="JPY934" s="220"/>
      <c r="JPZ934" s="220"/>
      <c r="JQA934" s="220"/>
      <c r="JQB934" s="220"/>
      <c r="JQC934" s="220"/>
      <c r="JQD934" s="220"/>
      <c r="JQE934" s="220"/>
      <c r="JQF934" s="220"/>
      <c r="JQG934" s="220"/>
      <c r="JQH934" s="220"/>
      <c r="JQI934" s="220"/>
      <c r="JQJ934" s="220"/>
      <c r="JQK934" s="220"/>
      <c r="JQL934" s="220"/>
      <c r="JQM934" s="220"/>
      <c r="JQN934" s="220"/>
      <c r="JQO934" s="220"/>
      <c r="JQP934" s="220"/>
      <c r="JQQ934" s="220"/>
      <c r="JQR934" s="220"/>
      <c r="JQS934" s="220"/>
      <c r="JQT934" s="220"/>
      <c r="JQU934" s="220"/>
      <c r="JQV934" s="220"/>
      <c r="JQW934" s="220"/>
      <c r="JQX934" s="220"/>
      <c r="JQY934" s="220"/>
      <c r="JQZ934" s="220"/>
      <c r="JRA934" s="220"/>
      <c r="JRB934" s="220"/>
      <c r="JRC934" s="220"/>
      <c r="JRD934" s="220"/>
      <c r="JRE934" s="220"/>
      <c r="JRF934" s="220"/>
      <c r="JRG934" s="220"/>
      <c r="JRH934" s="220"/>
      <c r="JRI934" s="220"/>
      <c r="JRJ934" s="220"/>
      <c r="JRK934" s="220"/>
      <c r="JRL934" s="220"/>
      <c r="JRM934" s="220"/>
      <c r="JRN934" s="220"/>
      <c r="JRO934" s="220"/>
      <c r="JRP934" s="220"/>
      <c r="JRQ934" s="220"/>
      <c r="JRR934" s="220"/>
      <c r="JRS934" s="220"/>
      <c r="JRT934" s="220"/>
      <c r="JRU934" s="220"/>
      <c r="JRV934" s="220"/>
      <c r="JRW934" s="220"/>
      <c r="JRX934" s="220"/>
      <c r="JRY934" s="220"/>
      <c r="JRZ934" s="220"/>
      <c r="JSA934" s="220"/>
      <c r="JSB934" s="220"/>
      <c r="JSC934" s="220"/>
      <c r="JSD934" s="220"/>
      <c r="JSE934" s="220"/>
      <c r="JSF934" s="220"/>
      <c r="JSG934" s="220"/>
      <c r="JSH934" s="220"/>
      <c r="JSI934" s="220"/>
      <c r="JSJ934" s="220"/>
      <c r="JSK934" s="220"/>
      <c r="JSL934" s="220"/>
      <c r="JSM934" s="220"/>
      <c r="JSN934" s="220"/>
      <c r="JSO934" s="220"/>
      <c r="JSP934" s="220"/>
      <c r="JSQ934" s="220"/>
      <c r="JSR934" s="220"/>
      <c r="JSS934" s="220"/>
      <c r="JST934" s="220"/>
      <c r="JSU934" s="220"/>
      <c r="JSV934" s="220"/>
      <c r="JSW934" s="220"/>
      <c r="JSX934" s="220"/>
      <c r="JSY934" s="220"/>
      <c r="JSZ934" s="220"/>
      <c r="JTA934" s="220"/>
      <c r="JTB934" s="220"/>
      <c r="JTC934" s="220"/>
      <c r="JTD934" s="220"/>
      <c r="JTE934" s="220"/>
      <c r="JTF934" s="220"/>
      <c r="JTG934" s="220"/>
      <c r="JTH934" s="220"/>
      <c r="JTI934" s="220"/>
      <c r="JTJ934" s="220"/>
      <c r="JTK934" s="220"/>
      <c r="JTL934" s="220"/>
      <c r="JTM934" s="220"/>
      <c r="JTN934" s="220"/>
      <c r="JTO934" s="220"/>
      <c r="JTP934" s="220"/>
      <c r="JTQ934" s="220"/>
      <c r="JTR934" s="220"/>
      <c r="JTS934" s="220"/>
      <c r="JTT934" s="220"/>
      <c r="JTU934" s="220"/>
      <c r="JTV934" s="220"/>
      <c r="JTW934" s="220"/>
      <c r="JTX934" s="220"/>
      <c r="JTY934" s="220"/>
      <c r="JTZ934" s="220"/>
      <c r="JUA934" s="220"/>
      <c r="JUB934" s="220"/>
      <c r="JUC934" s="220"/>
      <c r="JUD934" s="220"/>
      <c r="JUE934" s="220"/>
      <c r="JUF934" s="220"/>
      <c r="JUG934" s="220"/>
      <c r="JUH934" s="220"/>
      <c r="JUI934" s="220"/>
      <c r="JUJ934" s="220"/>
      <c r="JUK934" s="220"/>
      <c r="JUL934" s="220"/>
      <c r="JUM934" s="220"/>
      <c r="JUN934" s="220"/>
      <c r="JUO934" s="220"/>
      <c r="JUP934" s="220"/>
      <c r="JUQ934" s="220"/>
      <c r="JUR934" s="220"/>
      <c r="JUS934" s="220"/>
      <c r="JUT934" s="220"/>
      <c r="JUU934" s="220"/>
      <c r="JUV934" s="220"/>
      <c r="JUW934" s="220"/>
      <c r="JUX934" s="220"/>
      <c r="JUY934" s="220"/>
      <c r="JUZ934" s="220"/>
      <c r="JVA934" s="220"/>
      <c r="JVB934" s="220"/>
      <c r="JVC934" s="220"/>
      <c r="JVD934" s="220"/>
      <c r="JVE934" s="220"/>
      <c r="JVF934" s="220"/>
      <c r="JVG934" s="220"/>
      <c r="JVH934" s="220"/>
      <c r="JVI934" s="220"/>
      <c r="JVJ934" s="220"/>
      <c r="JVK934" s="220"/>
      <c r="JVL934" s="220"/>
      <c r="JVM934" s="220"/>
      <c r="JVN934" s="220"/>
      <c r="JVO934" s="220"/>
      <c r="JVP934" s="220"/>
      <c r="JVQ934" s="220"/>
      <c r="JVR934" s="220"/>
      <c r="JVS934" s="220"/>
      <c r="JVT934" s="220"/>
      <c r="JVU934" s="220"/>
      <c r="JVV934" s="220"/>
      <c r="JVW934" s="220"/>
      <c r="JVX934" s="220"/>
      <c r="JVY934" s="220"/>
      <c r="JVZ934" s="220"/>
      <c r="JWA934" s="220"/>
      <c r="JWB934" s="220"/>
      <c r="JWC934" s="220"/>
      <c r="JWD934" s="220"/>
      <c r="JWE934" s="220"/>
      <c r="JWF934" s="220"/>
      <c r="JWG934" s="220"/>
      <c r="JWH934" s="220"/>
      <c r="JWI934" s="220"/>
      <c r="JWJ934" s="220"/>
      <c r="JWK934" s="220"/>
      <c r="JWL934" s="220"/>
      <c r="JWM934" s="220"/>
      <c r="JWN934" s="220"/>
      <c r="JWO934" s="220"/>
      <c r="JWP934" s="220"/>
      <c r="JWQ934" s="220"/>
      <c r="JWR934" s="220"/>
      <c r="JWS934" s="220"/>
      <c r="JWT934" s="220"/>
      <c r="JWU934" s="220"/>
      <c r="JWV934" s="220"/>
      <c r="JWW934" s="220"/>
      <c r="JWX934" s="220"/>
      <c r="JWY934" s="220"/>
      <c r="JWZ934" s="220"/>
      <c r="JXA934" s="220"/>
      <c r="JXB934" s="220"/>
      <c r="JXC934" s="220"/>
      <c r="JXD934" s="220"/>
      <c r="JXE934" s="220"/>
      <c r="JXF934" s="220"/>
      <c r="JXG934" s="220"/>
      <c r="JXH934" s="220"/>
      <c r="JXI934" s="220"/>
      <c r="JXJ934" s="220"/>
      <c r="JXK934" s="220"/>
      <c r="JXL934" s="220"/>
      <c r="JXM934" s="220"/>
      <c r="JXN934" s="220"/>
      <c r="JXO934" s="220"/>
      <c r="JXP934" s="220"/>
      <c r="JXQ934" s="220"/>
      <c r="JXR934" s="220"/>
      <c r="JXS934" s="220"/>
      <c r="JXT934" s="220"/>
      <c r="JXU934" s="220"/>
      <c r="JXV934" s="220"/>
      <c r="JXW934" s="220"/>
      <c r="JXX934" s="220"/>
      <c r="JXY934" s="220"/>
      <c r="JXZ934" s="220"/>
      <c r="JYG934" s="220"/>
      <c r="JYH934" s="220"/>
      <c r="JYI934" s="220"/>
      <c r="JYJ934" s="220"/>
      <c r="JYO934" s="220"/>
      <c r="JYP934" s="220"/>
      <c r="JYQ934" s="220"/>
      <c r="JYR934" s="220"/>
      <c r="JYS934" s="220"/>
      <c r="JYT934" s="220"/>
      <c r="JYU934" s="220"/>
      <c r="JYV934" s="220"/>
      <c r="JYW934" s="220"/>
      <c r="JYX934" s="220"/>
      <c r="JYY934" s="220"/>
      <c r="JYZ934" s="220"/>
      <c r="JZA934" s="220"/>
      <c r="JZB934" s="220"/>
      <c r="JZC934" s="220"/>
      <c r="JZD934" s="220"/>
      <c r="JZE934" s="220"/>
      <c r="JZF934" s="220"/>
      <c r="JZG934" s="220"/>
      <c r="JZH934" s="220"/>
      <c r="JZI934" s="220"/>
      <c r="JZJ934" s="220"/>
      <c r="JZK934" s="220"/>
      <c r="JZL934" s="220"/>
      <c r="JZM934" s="220"/>
      <c r="JZN934" s="220"/>
      <c r="JZO934" s="220"/>
      <c r="JZP934" s="220"/>
      <c r="JZQ934" s="220"/>
      <c r="JZR934" s="220"/>
      <c r="JZS934" s="220"/>
      <c r="JZT934" s="220"/>
      <c r="JZU934" s="220"/>
      <c r="JZV934" s="220"/>
      <c r="JZW934" s="220"/>
      <c r="JZX934" s="220"/>
      <c r="JZY934" s="220"/>
      <c r="JZZ934" s="220"/>
      <c r="KAA934" s="220"/>
      <c r="KAB934" s="220"/>
      <c r="KAC934" s="220"/>
      <c r="KAD934" s="220"/>
      <c r="KAE934" s="220"/>
      <c r="KAF934" s="220"/>
      <c r="KAG934" s="220"/>
      <c r="KAH934" s="220"/>
      <c r="KAI934" s="220"/>
      <c r="KAJ934" s="220"/>
      <c r="KAK934" s="220"/>
      <c r="KAL934" s="220"/>
      <c r="KAM934" s="220"/>
      <c r="KAN934" s="220"/>
      <c r="KAO934" s="220"/>
      <c r="KAP934" s="220"/>
      <c r="KAQ934" s="220"/>
      <c r="KAR934" s="220"/>
      <c r="KAS934" s="220"/>
      <c r="KAT934" s="220"/>
      <c r="KAU934" s="220"/>
      <c r="KAV934" s="220"/>
      <c r="KAW934" s="220"/>
      <c r="KAX934" s="220"/>
      <c r="KAY934" s="220"/>
      <c r="KAZ934" s="220"/>
      <c r="KBA934" s="220"/>
      <c r="KBB934" s="220"/>
      <c r="KBC934" s="220"/>
      <c r="KBD934" s="220"/>
      <c r="KBE934" s="220"/>
      <c r="KBF934" s="220"/>
      <c r="KBG934" s="220"/>
      <c r="KBH934" s="220"/>
      <c r="KBI934" s="220"/>
      <c r="KBJ934" s="220"/>
      <c r="KBK934" s="220"/>
      <c r="KBL934" s="220"/>
      <c r="KBM934" s="220"/>
      <c r="KBN934" s="220"/>
      <c r="KBO934" s="220"/>
      <c r="KBP934" s="220"/>
      <c r="KBQ934" s="220"/>
      <c r="KBR934" s="220"/>
      <c r="KBS934" s="220"/>
      <c r="KBT934" s="220"/>
      <c r="KBU934" s="220"/>
      <c r="KBV934" s="220"/>
      <c r="KBW934" s="220"/>
      <c r="KBX934" s="220"/>
      <c r="KBY934" s="220"/>
      <c r="KBZ934" s="220"/>
      <c r="KCA934" s="220"/>
      <c r="KCB934" s="220"/>
      <c r="KCC934" s="220"/>
      <c r="KCD934" s="220"/>
      <c r="KCE934" s="220"/>
      <c r="KCF934" s="220"/>
      <c r="KCG934" s="220"/>
      <c r="KCH934" s="220"/>
      <c r="KCI934" s="220"/>
      <c r="KCJ934" s="220"/>
      <c r="KCK934" s="220"/>
      <c r="KCL934" s="220"/>
      <c r="KCM934" s="220"/>
      <c r="KCN934" s="220"/>
      <c r="KCO934" s="220"/>
      <c r="KCP934" s="220"/>
      <c r="KCQ934" s="220"/>
      <c r="KCR934" s="220"/>
      <c r="KCS934" s="220"/>
      <c r="KCT934" s="220"/>
      <c r="KCU934" s="220"/>
      <c r="KCV934" s="220"/>
      <c r="KCW934" s="220"/>
      <c r="KCX934" s="220"/>
      <c r="KCY934" s="220"/>
      <c r="KCZ934" s="220"/>
      <c r="KDA934" s="220"/>
      <c r="KDB934" s="220"/>
      <c r="KDC934" s="220"/>
      <c r="KDD934" s="220"/>
      <c r="KDE934" s="220"/>
      <c r="KDF934" s="220"/>
      <c r="KDG934" s="220"/>
      <c r="KDH934" s="220"/>
      <c r="KDI934" s="220"/>
      <c r="KDJ934" s="220"/>
      <c r="KDK934" s="220"/>
      <c r="KDL934" s="220"/>
      <c r="KDM934" s="220"/>
      <c r="KDN934" s="220"/>
      <c r="KDO934" s="220"/>
      <c r="KDP934" s="220"/>
      <c r="KDQ934" s="220"/>
      <c r="KDR934" s="220"/>
      <c r="KDS934" s="220"/>
      <c r="KDT934" s="220"/>
      <c r="KDU934" s="220"/>
      <c r="KDV934" s="220"/>
      <c r="KDW934" s="220"/>
      <c r="KDX934" s="220"/>
      <c r="KDY934" s="220"/>
      <c r="KDZ934" s="220"/>
      <c r="KEA934" s="220"/>
      <c r="KEB934" s="220"/>
      <c r="KEC934" s="220"/>
      <c r="KED934" s="220"/>
      <c r="KEE934" s="220"/>
      <c r="KEF934" s="220"/>
      <c r="KEG934" s="220"/>
      <c r="KEH934" s="220"/>
      <c r="KEI934" s="220"/>
      <c r="KEJ934" s="220"/>
      <c r="KEK934" s="220"/>
      <c r="KEL934" s="220"/>
      <c r="KEM934" s="220"/>
      <c r="KEN934" s="220"/>
      <c r="KEO934" s="220"/>
      <c r="KEP934" s="220"/>
      <c r="KEQ934" s="220"/>
      <c r="KER934" s="220"/>
      <c r="KES934" s="220"/>
      <c r="KET934" s="220"/>
      <c r="KEU934" s="220"/>
      <c r="KEV934" s="220"/>
      <c r="KEW934" s="220"/>
      <c r="KEX934" s="220"/>
      <c r="KEY934" s="220"/>
      <c r="KEZ934" s="220"/>
      <c r="KFA934" s="220"/>
      <c r="KFB934" s="220"/>
      <c r="KFC934" s="220"/>
      <c r="KFD934" s="220"/>
      <c r="KFE934" s="220"/>
      <c r="KFF934" s="220"/>
      <c r="KFG934" s="220"/>
      <c r="KFH934" s="220"/>
      <c r="KFI934" s="220"/>
      <c r="KFJ934" s="220"/>
      <c r="KFK934" s="220"/>
      <c r="KFL934" s="220"/>
      <c r="KFM934" s="220"/>
      <c r="KFN934" s="220"/>
      <c r="KFO934" s="220"/>
      <c r="KFP934" s="220"/>
      <c r="KFQ934" s="220"/>
      <c r="KFR934" s="220"/>
      <c r="KFS934" s="220"/>
      <c r="KFT934" s="220"/>
      <c r="KFU934" s="220"/>
      <c r="KFV934" s="220"/>
      <c r="KFW934" s="220"/>
      <c r="KFX934" s="220"/>
      <c r="KFY934" s="220"/>
      <c r="KFZ934" s="220"/>
      <c r="KGA934" s="220"/>
      <c r="KGB934" s="220"/>
      <c r="KGC934" s="220"/>
      <c r="KGD934" s="220"/>
      <c r="KGE934" s="220"/>
      <c r="KGF934" s="220"/>
      <c r="KGG934" s="220"/>
      <c r="KGH934" s="220"/>
      <c r="KGI934" s="220"/>
      <c r="KGJ934" s="220"/>
      <c r="KGK934" s="220"/>
      <c r="KGL934" s="220"/>
      <c r="KGM934" s="220"/>
      <c r="KGN934" s="220"/>
      <c r="KGO934" s="220"/>
      <c r="KGP934" s="220"/>
      <c r="KGQ934" s="220"/>
      <c r="KGR934" s="220"/>
      <c r="KGS934" s="220"/>
      <c r="KGT934" s="220"/>
      <c r="KGU934" s="220"/>
      <c r="KGV934" s="220"/>
      <c r="KGW934" s="220"/>
      <c r="KGX934" s="220"/>
      <c r="KGY934" s="220"/>
      <c r="KGZ934" s="220"/>
      <c r="KHA934" s="220"/>
      <c r="KHB934" s="220"/>
      <c r="KHC934" s="220"/>
      <c r="KHD934" s="220"/>
      <c r="KHE934" s="220"/>
      <c r="KHF934" s="220"/>
      <c r="KHG934" s="220"/>
      <c r="KHH934" s="220"/>
      <c r="KHI934" s="220"/>
      <c r="KHJ934" s="220"/>
      <c r="KHK934" s="220"/>
      <c r="KHL934" s="220"/>
      <c r="KHM934" s="220"/>
      <c r="KHN934" s="220"/>
      <c r="KHO934" s="220"/>
      <c r="KHP934" s="220"/>
      <c r="KHQ934" s="220"/>
      <c r="KHR934" s="220"/>
      <c r="KHS934" s="220"/>
      <c r="KHT934" s="220"/>
      <c r="KHU934" s="220"/>
      <c r="KHV934" s="220"/>
      <c r="KIC934" s="220"/>
      <c r="KID934" s="220"/>
      <c r="KIE934" s="220"/>
      <c r="KIF934" s="220"/>
      <c r="KIK934" s="220"/>
      <c r="KIL934" s="220"/>
      <c r="KIM934" s="220"/>
      <c r="KIN934" s="220"/>
      <c r="KIO934" s="220"/>
      <c r="KIP934" s="220"/>
      <c r="KIQ934" s="220"/>
      <c r="KIR934" s="220"/>
      <c r="KIS934" s="220"/>
      <c r="KIT934" s="220"/>
      <c r="KIU934" s="220"/>
      <c r="KIV934" s="220"/>
      <c r="KIW934" s="220"/>
      <c r="KIX934" s="220"/>
      <c r="KIY934" s="220"/>
      <c r="KIZ934" s="220"/>
      <c r="KJA934" s="220"/>
      <c r="KJB934" s="220"/>
      <c r="KJC934" s="220"/>
      <c r="KJD934" s="220"/>
      <c r="KJE934" s="220"/>
      <c r="KJF934" s="220"/>
      <c r="KJG934" s="220"/>
      <c r="KJH934" s="220"/>
      <c r="KJI934" s="220"/>
      <c r="KJJ934" s="220"/>
      <c r="KJK934" s="220"/>
      <c r="KJL934" s="220"/>
      <c r="KJM934" s="220"/>
      <c r="KJN934" s="220"/>
      <c r="KJO934" s="220"/>
      <c r="KJP934" s="220"/>
      <c r="KJQ934" s="220"/>
      <c r="KJR934" s="220"/>
      <c r="KJS934" s="220"/>
      <c r="KJT934" s="220"/>
      <c r="KJU934" s="220"/>
      <c r="KJV934" s="220"/>
      <c r="KJW934" s="220"/>
      <c r="KJX934" s="220"/>
      <c r="KJY934" s="220"/>
      <c r="KJZ934" s="220"/>
      <c r="KKA934" s="220"/>
      <c r="KKB934" s="220"/>
      <c r="KKC934" s="220"/>
      <c r="KKD934" s="220"/>
      <c r="KKE934" s="220"/>
      <c r="KKF934" s="220"/>
      <c r="KKG934" s="220"/>
      <c r="KKH934" s="220"/>
      <c r="KKI934" s="220"/>
      <c r="KKJ934" s="220"/>
      <c r="KKK934" s="220"/>
      <c r="KKL934" s="220"/>
      <c r="KKM934" s="220"/>
      <c r="KKN934" s="220"/>
      <c r="KKO934" s="220"/>
      <c r="KKP934" s="220"/>
      <c r="KKQ934" s="220"/>
      <c r="KKR934" s="220"/>
      <c r="KKS934" s="220"/>
      <c r="KKT934" s="220"/>
      <c r="KKU934" s="220"/>
      <c r="KKV934" s="220"/>
      <c r="KKW934" s="220"/>
      <c r="KKX934" s="220"/>
      <c r="KKY934" s="220"/>
      <c r="KKZ934" s="220"/>
      <c r="KLA934" s="220"/>
      <c r="KLB934" s="220"/>
      <c r="KLC934" s="220"/>
      <c r="KLD934" s="220"/>
      <c r="KLE934" s="220"/>
      <c r="KLF934" s="220"/>
      <c r="KLG934" s="220"/>
      <c r="KLH934" s="220"/>
      <c r="KLI934" s="220"/>
      <c r="KLJ934" s="220"/>
      <c r="KLK934" s="220"/>
      <c r="KLL934" s="220"/>
      <c r="KLM934" s="220"/>
      <c r="KLN934" s="220"/>
      <c r="KLO934" s="220"/>
      <c r="KLP934" s="220"/>
      <c r="KLQ934" s="220"/>
      <c r="KLR934" s="220"/>
      <c r="KLS934" s="220"/>
      <c r="KLT934" s="220"/>
      <c r="KLU934" s="220"/>
      <c r="KLV934" s="220"/>
      <c r="KLW934" s="220"/>
      <c r="KLX934" s="220"/>
      <c r="KLY934" s="220"/>
      <c r="KLZ934" s="220"/>
      <c r="KMA934" s="220"/>
      <c r="KMB934" s="220"/>
      <c r="KMC934" s="220"/>
      <c r="KMD934" s="220"/>
      <c r="KME934" s="220"/>
      <c r="KMF934" s="220"/>
      <c r="KMG934" s="220"/>
      <c r="KMH934" s="220"/>
      <c r="KMI934" s="220"/>
      <c r="KMJ934" s="220"/>
      <c r="KMK934" s="220"/>
      <c r="KML934" s="220"/>
      <c r="KMM934" s="220"/>
      <c r="KMN934" s="220"/>
      <c r="KMO934" s="220"/>
      <c r="KMP934" s="220"/>
      <c r="KMQ934" s="220"/>
      <c r="KMR934" s="220"/>
      <c r="KMS934" s="220"/>
      <c r="KMT934" s="220"/>
      <c r="KMU934" s="220"/>
      <c r="KMV934" s="220"/>
      <c r="KMW934" s="220"/>
      <c r="KMX934" s="220"/>
      <c r="KMY934" s="220"/>
      <c r="KMZ934" s="220"/>
      <c r="KNA934" s="220"/>
      <c r="KNB934" s="220"/>
      <c r="KNC934" s="220"/>
      <c r="KND934" s="220"/>
      <c r="KNE934" s="220"/>
      <c r="KNF934" s="220"/>
      <c r="KNG934" s="220"/>
      <c r="KNH934" s="220"/>
      <c r="KNI934" s="220"/>
      <c r="KNJ934" s="220"/>
      <c r="KNK934" s="220"/>
      <c r="KNL934" s="220"/>
      <c r="KNM934" s="220"/>
      <c r="KNN934" s="220"/>
      <c r="KNO934" s="220"/>
      <c r="KNP934" s="220"/>
      <c r="KNQ934" s="220"/>
      <c r="KNR934" s="220"/>
      <c r="KNS934" s="220"/>
      <c r="KNT934" s="220"/>
      <c r="KNU934" s="220"/>
      <c r="KNV934" s="220"/>
      <c r="KNW934" s="220"/>
      <c r="KNX934" s="220"/>
      <c r="KNY934" s="220"/>
      <c r="KNZ934" s="220"/>
      <c r="KOA934" s="220"/>
      <c r="KOB934" s="220"/>
      <c r="KOC934" s="220"/>
      <c r="KOD934" s="220"/>
      <c r="KOE934" s="220"/>
      <c r="KOF934" s="220"/>
      <c r="KOG934" s="220"/>
      <c r="KOH934" s="220"/>
      <c r="KOI934" s="220"/>
      <c r="KOJ934" s="220"/>
      <c r="KOK934" s="220"/>
      <c r="KOL934" s="220"/>
      <c r="KOM934" s="220"/>
      <c r="KON934" s="220"/>
      <c r="KOO934" s="220"/>
      <c r="KOP934" s="220"/>
      <c r="KOQ934" s="220"/>
      <c r="KOR934" s="220"/>
      <c r="KOS934" s="220"/>
      <c r="KOT934" s="220"/>
      <c r="KOU934" s="220"/>
      <c r="KOV934" s="220"/>
      <c r="KOW934" s="220"/>
      <c r="KOX934" s="220"/>
      <c r="KOY934" s="220"/>
      <c r="KOZ934" s="220"/>
      <c r="KPA934" s="220"/>
      <c r="KPB934" s="220"/>
      <c r="KPC934" s="220"/>
      <c r="KPD934" s="220"/>
      <c r="KPE934" s="220"/>
      <c r="KPF934" s="220"/>
      <c r="KPG934" s="220"/>
      <c r="KPH934" s="220"/>
      <c r="KPI934" s="220"/>
      <c r="KPJ934" s="220"/>
      <c r="KPK934" s="220"/>
      <c r="KPL934" s="220"/>
      <c r="KPM934" s="220"/>
      <c r="KPN934" s="220"/>
      <c r="KPO934" s="220"/>
      <c r="KPP934" s="220"/>
      <c r="KPQ934" s="220"/>
      <c r="KPR934" s="220"/>
      <c r="KPS934" s="220"/>
      <c r="KPT934" s="220"/>
      <c r="KPU934" s="220"/>
      <c r="KPV934" s="220"/>
      <c r="KPW934" s="220"/>
      <c r="KPX934" s="220"/>
      <c r="KPY934" s="220"/>
      <c r="KPZ934" s="220"/>
      <c r="KQA934" s="220"/>
      <c r="KQB934" s="220"/>
      <c r="KQC934" s="220"/>
      <c r="KQD934" s="220"/>
      <c r="KQE934" s="220"/>
      <c r="KQF934" s="220"/>
      <c r="KQG934" s="220"/>
      <c r="KQH934" s="220"/>
      <c r="KQI934" s="220"/>
      <c r="KQJ934" s="220"/>
      <c r="KQK934" s="220"/>
      <c r="KQL934" s="220"/>
      <c r="KQM934" s="220"/>
      <c r="KQN934" s="220"/>
      <c r="KQO934" s="220"/>
      <c r="KQP934" s="220"/>
      <c r="KQQ934" s="220"/>
      <c r="KQR934" s="220"/>
      <c r="KQS934" s="220"/>
      <c r="KQT934" s="220"/>
      <c r="KQU934" s="220"/>
      <c r="KQV934" s="220"/>
      <c r="KQW934" s="220"/>
      <c r="KQX934" s="220"/>
      <c r="KQY934" s="220"/>
      <c r="KQZ934" s="220"/>
      <c r="KRA934" s="220"/>
      <c r="KRB934" s="220"/>
      <c r="KRC934" s="220"/>
      <c r="KRD934" s="220"/>
      <c r="KRE934" s="220"/>
      <c r="KRF934" s="220"/>
      <c r="KRG934" s="220"/>
      <c r="KRH934" s="220"/>
      <c r="KRI934" s="220"/>
      <c r="KRJ934" s="220"/>
      <c r="KRK934" s="220"/>
      <c r="KRL934" s="220"/>
      <c r="KRM934" s="220"/>
      <c r="KRN934" s="220"/>
      <c r="KRO934" s="220"/>
      <c r="KRP934" s="220"/>
      <c r="KRQ934" s="220"/>
      <c r="KRR934" s="220"/>
      <c r="KRY934" s="220"/>
      <c r="KRZ934" s="220"/>
      <c r="KSA934" s="220"/>
      <c r="KSB934" s="220"/>
      <c r="KSG934" s="220"/>
      <c r="KSH934" s="220"/>
      <c r="KSI934" s="220"/>
      <c r="KSJ934" s="220"/>
      <c r="KSK934" s="220"/>
      <c r="KSL934" s="220"/>
      <c r="KSM934" s="220"/>
      <c r="KSN934" s="220"/>
      <c r="KSO934" s="220"/>
      <c r="KSP934" s="220"/>
      <c r="KSQ934" s="220"/>
      <c r="KSR934" s="220"/>
      <c r="KSS934" s="220"/>
      <c r="KST934" s="220"/>
      <c r="KSU934" s="220"/>
      <c r="KSV934" s="220"/>
      <c r="KSW934" s="220"/>
      <c r="KSX934" s="220"/>
      <c r="KSY934" s="220"/>
      <c r="KSZ934" s="220"/>
      <c r="KTA934" s="220"/>
      <c r="KTB934" s="220"/>
      <c r="KTC934" s="220"/>
      <c r="KTD934" s="220"/>
      <c r="KTE934" s="220"/>
      <c r="KTF934" s="220"/>
      <c r="KTG934" s="220"/>
      <c r="KTH934" s="220"/>
      <c r="KTI934" s="220"/>
      <c r="KTJ934" s="220"/>
      <c r="KTK934" s="220"/>
      <c r="KTL934" s="220"/>
      <c r="KTM934" s="220"/>
      <c r="KTN934" s="220"/>
      <c r="KTO934" s="220"/>
      <c r="KTP934" s="220"/>
      <c r="KTQ934" s="220"/>
      <c r="KTR934" s="220"/>
      <c r="KTS934" s="220"/>
      <c r="KTT934" s="220"/>
      <c r="KTU934" s="220"/>
      <c r="KTV934" s="220"/>
      <c r="KTW934" s="220"/>
      <c r="KTX934" s="220"/>
      <c r="KTY934" s="220"/>
      <c r="KTZ934" s="220"/>
      <c r="KUA934" s="220"/>
      <c r="KUB934" s="220"/>
      <c r="KUC934" s="220"/>
      <c r="KUD934" s="220"/>
      <c r="KUE934" s="220"/>
      <c r="KUF934" s="220"/>
      <c r="KUG934" s="220"/>
      <c r="KUH934" s="220"/>
      <c r="KUI934" s="220"/>
      <c r="KUJ934" s="220"/>
      <c r="KUK934" s="220"/>
      <c r="KUL934" s="220"/>
      <c r="KUM934" s="220"/>
      <c r="KUN934" s="220"/>
      <c r="KUO934" s="220"/>
      <c r="KUP934" s="220"/>
      <c r="KUQ934" s="220"/>
      <c r="KUR934" s="220"/>
      <c r="KUS934" s="220"/>
      <c r="KUT934" s="220"/>
      <c r="KUU934" s="220"/>
      <c r="KUV934" s="220"/>
      <c r="KUW934" s="220"/>
      <c r="KUX934" s="220"/>
      <c r="KUY934" s="220"/>
      <c r="KUZ934" s="220"/>
      <c r="KVA934" s="220"/>
      <c r="KVB934" s="220"/>
      <c r="KVC934" s="220"/>
      <c r="KVD934" s="220"/>
      <c r="KVE934" s="220"/>
      <c r="KVF934" s="220"/>
      <c r="KVG934" s="220"/>
      <c r="KVH934" s="220"/>
      <c r="KVI934" s="220"/>
      <c r="KVJ934" s="220"/>
      <c r="KVK934" s="220"/>
      <c r="KVL934" s="220"/>
      <c r="KVM934" s="220"/>
      <c r="KVN934" s="220"/>
      <c r="KVO934" s="220"/>
      <c r="KVP934" s="220"/>
      <c r="KVQ934" s="220"/>
      <c r="KVR934" s="220"/>
      <c r="KVS934" s="220"/>
      <c r="KVT934" s="220"/>
      <c r="KVU934" s="220"/>
      <c r="KVV934" s="220"/>
      <c r="KVW934" s="220"/>
      <c r="KVX934" s="220"/>
      <c r="KVY934" s="220"/>
      <c r="KVZ934" s="220"/>
      <c r="KWA934" s="220"/>
      <c r="KWB934" s="220"/>
      <c r="KWC934" s="220"/>
      <c r="KWD934" s="220"/>
      <c r="KWE934" s="220"/>
      <c r="KWF934" s="220"/>
      <c r="KWG934" s="220"/>
      <c r="KWH934" s="220"/>
      <c r="KWI934" s="220"/>
      <c r="KWJ934" s="220"/>
      <c r="KWK934" s="220"/>
      <c r="KWL934" s="220"/>
      <c r="KWM934" s="220"/>
      <c r="KWN934" s="220"/>
      <c r="KWO934" s="220"/>
      <c r="KWP934" s="220"/>
      <c r="KWQ934" s="220"/>
      <c r="KWR934" s="220"/>
      <c r="KWS934" s="220"/>
      <c r="KWT934" s="220"/>
      <c r="KWU934" s="220"/>
      <c r="KWV934" s="220"/>
      <c r="KWW934" s="220"/>
      <c r="KWX934" s="220"/>
      <c r="KWY934" s="220"/>
      <c r="KWZ934" s="220"/>
      <c r="KXA934" s="220"/>
      <c r="KXB934" s="220"/>
      <c r="KXC934" s="220"/>
      <c r="KXD934" s="220"/>
      <c r="KXE934" s="220"/>
      <c r="KXF934" s="220"/>
      <c r="KXG934" s="220"/>
      <c r="KXH934" s="220"/>
      <c r="KXI934" s="220"/>
      <c r="KXJ934" s="220"/>
      <c r="KXK934" s="220"/>
      <c r="KXL934" s="220"/>
      <c r="KXM934" s="220"/>
      <c r="KXN934" s="220"/>
      <c r="KXO934" s="220"/>
      <c r="KXP934" s="220"/>
      <c r="KXQ934" s="220"/>
      <c r="KXR934" s="220"/>
      <c r="KXS934" s="220"/>
      <c r="KXT934" s="220"/>
      <c r="KXU934" s="220"/>
      <c r="KXV934" s="220"/>
      <c r="KXW934" s="220"/>
      <c r="KXX934" s="220"/>
      <c r="KXY934" s="220"/>
      <c r="KXZ934" s="220"/>
      <c r="KYA934" s="220"/>
      <c r="KYB934" s="220"/>
      <c r="KYC934" s="220"/>
      <c r="KYD934" s="220"/>
      <c r="KYE934" s="220"/>
      <c r="KYF934" s="220"/>
      <c r="KYG934" s="220"/>
      <c r="KYH934" s="220"/>
      <c r="KYI934" s="220"/>
      <c r="KYJ934" s="220"/>
      <c r="KYK934" s="220"/>
      <c r="KYL934" s="220"/>
      <c r="KYM934" s="220"/>
      <c r="KYN934" s="220"/>
      <c r="KYO934" s="220"/>
      <c r="KYP934" s="220"/>
      <c r="KYQ934" s="220"/>
      <c r="KYR934" s="220"/>
      <c r="KYS934" s="220"/>
      <c r="KYT934" s="220"/>
      <c r="KYU934" s="220"/>
      <c r="KYV934" s="220"/>
      <c r="KYW934" s="220"/>
      <c r="KYX934" s="220"/>
      <c r="KYY934" s="220"/>
      <c r="KYZ934" s="220"/>
      <c r="KZA934" s="220"/>
      <c r="KZB934" s="220"/>
      <c r="KZC934" s="220"/>
      <c r="KZD934" s="220"/>
      <c r="KZE934" s="220"/>
      <c r="KZF934" s="220"/>
      <c r="KZG934" s="220"/>
      <c r="KZH934" s="220"/>
      <c r="KZI934" s="220"/>
      <c r="KZJ934" s="220"/>
      <c r="KZK934" s="220"/>
      <c r="KZL934" s="220"/>
      <c r="KZM934" s="220"/>
      <c r="KZN934" s="220"/>
      <c r="KZO934" s="220"/>
      <c r="KZP934" s="220"/>
      <c r="KZQ934" s="220"/>
      <c r="KZR934" s="220"/>
      <c r="KZS934" s="220"/>
      <c r="KZT934" s="220"/>
      <c r="KZU934" s="220"/>
      <c r="KZV934" s="220"/>
      <c r="KZW934" s="220"/>
      <c r="KZX934" s="220"/>
      <c r="KZY934" s="220"/>
      <c r="KZZ934" s="220"/>
      <c r="LAA934" s="220"/>
      <c r="LAB934" s="220"/>
      <c r="LAC934" s="220"/>
      <c r="LAD934" s="220"/>
      <c r="LAE934" s="220"/>
      <c r="LAF934" s="220"/>
      <c r="LAG934" s="220"/>
      <c r="LAH934" s="220"/>
      <c r="LAI934" s="220"/>
      <c r="LAJ934" s="220"/>
      <c r="LAK934" s="220"/>
      <c r="LAL934" s="220"/>
      <c r="LAM934" s="220"/>
      <c r="LAN934" s="220"/>
      <c r="LAO934" s="220"/>
      <c r="LAP934" s="220"/>
      <c r="LAQ934" s="220"/>
      <c r="LAR934" s="220"/>
      <c r="LAS934" s="220"/>
      <c r="LAT934" s="220"/>
      <c r="LAU934" s="220"/>
      <c r="LAV934" s="220"/>
      <c r="LAW934" s="220"/>
      <c r="LAX934" s="220"/>
      <c r="LAY934" s="220"/>
      <c r="LAZ934" s="220"/>
      <c r="LBA934" s="220"/>
      <c r="LBB934" s="220"/>
      <c r="LBC934" s="220"/>
      <c r="LBD934" s="220"/>
      <c r="LBE934" s="220"/>
      <c r="LBF934" s="220"/>
      <c r="LBG934" s="220"/>
      <c r="LBH934" s="220"/>
      <c r="LBI934" s="220"/>
      <c r="LBJ934" s="220"/>
      <c r="LBK934" s="220"/>
      <c r="LBL934" s="220"/>
      <c r="LBM934" s="220"/>
      <c r="LBN934" s="220"/>
      <c r="LBU934" s="220"/>
      <c r="LBV934" s="220"/>
      <c r="LBW934" s="220"/>
      <c r="LBX934" s="220"/>
      <c r="LCC934" s="220"/>
      <c r="LCD934" s="220"/>
      <c r="LCE934" s="220"/>
      <c r="LCF934" s="220"/>
      <c r="LCG934" s="220"/>
      <c r="LCH934" s="220"/>
      <c r="LCI934" s="220"/>
      <c r="LCJ934" s="220"/>
      <c r="LCK934" s="220"/>
      <c r="LCL934" s="220"/>
      <c r="LCM934" s="220"/>
      <c r="LCN934" s="220"/>
      <c r="LCO934" s="220"/>
      <c r="LCP934" s="220"/>
      <c r="LCQ934" s="220"/>
      <c r="LCR934" s="220"/>
      <c r="LCS934" s="220"/>
      <c r="LCT934" s="220"/>
      <c r="LCU934" s="220"/>
      <c r="LCV934" s="220"/>
      <c r="LCW934" s="220"/>
      <c r="LCX934" s="220"/>
      <c r="LCY934" s="220"/>
      <c r="LCZ934" s="220"/>
      <c r="LDA934" s="220"/>
      <c r="LDB934" s="220"/>
      <c r="LDC934" s="220"/>
      <c r="LDD934" s="220"/>
      <c r="LDE934" s="220"/>
      <c r="LDF934" s="220"/>
      <c r="LDG934" s="220"/>
      <c r="LDH934" s="220"/>
      <c r="LDI934" s="220"/>
      <c r="LDJ934" s="220"/>
      <c r="LDK934" s="220"/>
      <c r="LDL934" s="220"/>
      <c r="LDM934" s="220"/>
      <c r="LDN934" s="220"/>
      <c r="LDO934" s="220"/>
      <c r="LDP934" s="220"/>
      <c r="LDQ934" s="220"/>
      <c r="LDR934" s="220"/>
      <c r="LDS934" s="220"/>
      <c r="LDT934" s="220"/>
      <c r="LDU934" s="220"/>
      <c r="LDV934" s="220"/>
      <c r="LDW934" s="220"/>
      <c r="LDX934" s="220"/>
      <c r="LDY934" s="220"/>
      <c r="LDZ934" s="220"/>
      <c r="LEA934" s="220"/>
      <c r="LEB934" s="220"/>
      <c r="LEC934" s="220"/>
      <c r="LED934" s="220"/>
      <c r="LEE934" s="220"/>
      <c r="LEF934" s="220"/>
      <c r="LEG934" s="220"/>
      <c r="LEH934" s="220"/>
      <c r="LEI934" s="220"/>
      <c r="LEJ934" s="220"/>
      <c r="LEK934" s="220"/>
      <c r="LEL934" s="220"/>
      <c r="LEM934" s="220"/>
      <c r="LEN934" s="220"/>
      <c r="LEO934" s="220"/>
      <c r="LEP934" s="220"/>
      <c r="LEQ934" s="220"/>
      <c r="LER934" s="220"/>
      <c r="LES934" s="220"/>
      <c r="LET934" s="220"/>
      <c r="LEU934" s="220"/>
      <c r="LEV934" s="220"/>
      <c r="LEW934" s="220"/>
      <c r="LEX934" s="220"/>
      <c r="LEY934" s="220"/>
      <c r="LEZ934" s="220"/>
      <c r="LFA934" s="220"/>
      <c r="LFB934" s="220"/>
      <c r="LFC934" s="220"/>
      <c r="LFD934" s="220"/>
      <c r="LFE934" s="220"/>
      <c r="LFF934" s="220"/>
      <c r="LFG934" s="220"/>
      <c r="LFH934" s="220"/>
      <c r="LFI934" s="220"/>
      <c r="LFJ934" s="220"/>
      <c r="LFK934" s="220"/>
      <c r="LFL934" s="220"/>
      <c r="LFM934" s="220"/>
      <c r="LFN934" s="220"/>
      <c r="LFO934" s="220"/>
      <c r="LFP934" s="220"/>
      <c r="LFQ934" s="220"/>
      <c r="LFR934" s="220"/>
      <c r="LFS934" s="220"/>
      <c r="LFT934" s="220"/>
      <c r="LFU934" s="220"/>
      <c r="LFV934" s="220"/>
      <c r="LFW934" s="220"/>
      <c r="LFX934" s="220"/>
      <c r="LFY934" s="220"/>
      <c r="LFZ934" s="220"/>
      <c r="LGA934" s="220"/>
      <c r="LGB934" s="220"/>
      <c r="LGC934" s="220"/>
      <c r="LGD934" s="220"/>
      <c r="LGE934" s="220"/>
      <c r="LGF934" s="220"/>
      <c r="LGG934" s="220"/>
      <c r="LGH934" s="220"/>
      <c r="LGI934" s="220"/>
      <c r="LGJ934" s="220"/>
      <c r="LGK934" s="220"/>
      <c r="LGL934" s="220"/>
      <c r="LGM934" s="220"/>
      <c r="LGN934" s="220"/>
      <c r="LGO934" s="220"/>
      <c r="LGP934" s="220"/>
      <c r="LGQ934" s="220"/>
      <c r="LGR934" s="220"/>
      <c r="LGS934" s="220"/>
      <c r="LGT934" s="220"/>
      <c r="LGU934" s="220"/>
      <c r="LGV934" s="220"/>
      <c r="LGW934" s="220"/>
      <c r="LGX934" s="220"/>
      <c r="LGY934" s="220"/>
      <c r="LGZ934" s="220"/>
      <c r="LHA934" s="220"/>
      <c r="LHB934" s="220"/>
      <c r="LHC934" s="220"/>
      <c r="LHD934" s="220"/>
      <c r="LHE934" s="220"/>
      <c r="LHF934" s="220"/>
      <c r="LHG934" s="220"/>
      <c r="LHH934" s="220"/>
      <c r="LHI934" s="220"/>
      <c r="LHJ934" s="220"/>
      <c r="LHK934" s="220"/>
      <c r="LHL934" s="220"/>
      <c r="LHM934" s="220"/>
      <c r="LHN934" s="220"/>
      <c r="LHO934" s="220"/>
      <c r="LHP934" s="220"/>
      <c r="LHQ934" s="220"/>
      <c r="LHR934" s="220"/>
      <c r="LHS934" s="220"/>
      <c r="LHT934" s="220"/>
      <c r="LHU934" s="220"/>
      <c r="LHV934" s="220"/>
      <c r="LHW934" s="220"/>
      <c r="LHX934" s="220"/>
      <c r="LHY934" s="220"/>
      <c r="LHZ934" s="220"/>
      <c r="LIA934" s="220"/>
      <c r="LIB934" s="220"/>
      <c r="LIC934" s="220"/>
      <c r="LID934" s="220"/>
      <c r="LIE934" s="220"/>
      <c r="LIF934" s="220"/>
      <c r="LIG934" s="220"/>
      <c r="LIH934" s="220"/>
      <c r="LII934" s="220"/>
      <c r="LIJ934" s="220"/>
      <c r="LIK934" s="220"/>
      <c r="LIL934" s="220"/>
      <c r="LIM934" s="220"/>
      <c r="LIN934" s="220"/>
      <c r="LIO934" s="220"/>
      <c r="LIP934" s="220"/>
      <c r="LIQ934" s="220"/>
      <c r="LIR934" s="220"/>
      <c r="LIS934" s="220"/>
      <c r="LIT934" s="220"/>
      <c r="LIU934" s="220"/>
      <c r="LIV934" s="220"/>
      <c r="LIW934" s="220"/>
      <c r="LIX934" s="220"/>
      <c r="LIY934" s="220"/>
      <c r="LIZ934" s="220"/>
      <c r="LJA934" s="220"/>
      <c r="LJB934" s="220"/>
      <c r="LJC934" s="220"/>
      <c r="LJD934" s="220"/>
      <c r="LJE934" s="220"/>
      <c r="LJF934" s="220"/>
      <c r="LJG934" s="220"/>
      <c r="LJH934" s="220"/>
      <c r="LJI934" s="220"/>
      <c r="LJJ934" s="220"/>
      <c r="LJK934" s="220"/>
      <c r="LJL934" s="220"/>
      <c r="LJM934" s="220"/>
      <c r="LJN934" s="220"/>
      <c r="LJO934" s="220"/>
      <c r="LJP934" s="220"/>
      <c r="LJQ934" s="220"/>
      <c r="LJR934" s="220"/>
      <c r="LJS934" s="220"/>
      <c r="LJT934" s="220"/>
      <c r="LJU934" s="220"/>
      <c r="LJV934" s="220"/>
      <c r="LJW934" s="220"/>
      <c r="LJX934" s="220"/>
      <c r="LJY934" s="220"/>
      <c r="LJZ934" s="220"/>
      <c r="LKA934" s="220"/>
      <c r="LKB934" s="220"/>
      <c r="LKC934" s="220"/>
      <c r="LKD934" s="220"/>
      <c r="LKE934" s="220"/>
      <c r="LKF934" s="220"/>
      <c r="LKG934" s="220"/>
      <c r="LKH934" s="220"/>
      <c r="LKI934" s="220"/>
      <c r="LKJ934" s="220"/>
      <c r="LKK934" s="220"/>
      <c r="LKL934" s="220"/>
      <c r="LKM934" s="220"/>
      <c r="LKN934" s="220"/>
      <c r="LKO934" s="220"/>
      <c r="LKP934" s="220"/>
      <c r="LKQ934" s="220"/>
      <c r="LKR934" s="220"/>
      <c r="LKS934" s="220"/>
      <c r="LKT934" s="220"/>
      <c r="LKU934" s="220"/>
      <c r="LKV934" s="220"/>
      <c r="LKW934" s="220"/>
      <c r="LKX934" s="220"/>
      <c r="LKY934" s="220"/>
      <c r="LKZ934" s="220"/>
      <c r="LLA934" s="220"/>
      <c r="LLB934" s="220"/>
      <c r="LLC934" s="220"/>
      <c r="LLD934" s="220"/>
      <c r="LLE934" s="220"/>
      <c r="LLF934" s="220"/>
      <c r="LLG934" s="220"/>
      <c r="LLH934" s="220"/>
      <c r="LLI934" s="220"/>
      <c r="LLJ934" s="220"/>
      <c r="LLQ934" s="220"/>
      <c r="LLR934" s="220"/>
      <c r="LLS934" s="220"/>
      <c r="LLT934" s="220"/>
      <c r="LLY934" s="220"/>
      <c r="LLZ934" s="220"/>
      <c r="LMA934" s="220"/>
      <c r="LMB934" s="220"/>
      <c r="LMC934" s="220"/>
      <c r="LMD934" s="220"/>
      <c r="LME934" s="220"/>
      <c r="LMF934" s="220"/>
      <c r="LMG934" s="220"/>
      <c r="LMH934" s="220"/>
      <c r="LMI934" s="220"/>
      <c r="LMJ934" s="220"/>
      <c r="LMK934" s="220"/>
      <c r="LML934" s="220"/>
      <c r="LMM934" s="220"/>
      <c r="LMN934" s="220"/>
      <c r="LMO934" s="220"/>
      <c r="LMP934" s="220"/>
      <c r="LMQ934" s="220"/>
      <c r="LMR934" s="220"/>
      <c r="LMS934" s="220"/>
      <c r="LMT934" s="220"/>
      <c r="LMU934" s="220"/>
      <c r="LMV934" s="220"/>
      <c r="LMW934" s="220"/>
      <c r="LMX934" s="220"/>
      <c r="LMY934" s="220"/>
      <c r="LMZ934" s="220"/>
      <c r="LNA934" s="220"/>
      <c r="LNB934" s="220"/>
      <c r="LNC934" s="220"/>
      <c r="LND934" s="220"/>
      <c r="LNE934" s="220"/>
      <c r="LNF934" s="220"/>
      <c r="LNG934" s="220"/>
      <c r="LNH934" s="220"/>
      <c r="LNI934" s="220"/>
      <c r="LNJ934" s="220"/>
      <c r="LNK934" s="220"/>
      <c r="LNL934" s="220"/>
      <c r="LNM934" s="220"/>
      <c r="LNN934" s="220"/>
      <c r="LNO934" s="220"/>
      <c r="LNP934" s="220"/>
      <c r="LNQ934" s="220"/>
      <c r="LNR934" s="220"/>
      <c r="LNS934" s="220"/>
      <c r="LNT934" s="220"/>
      <c r="LNU934" s="220"/>
      <c r="LNV934" s="220"/>
      <c r="LNW934" s="220"/>
      <c r="LNX934" s="220"/>
      <c r="LNY934" s="220"/>
      <c r="LNZ934" s="220"/>
      <c r="LOA934" s="220"/>
      <c r="LOB934" s="220"/>
      <c r="LOC934" s="220"/>
      <c r="LOD934" s="220"/>
      <c r="LOE934" s="220"/>
      <c r="LOF934" s="220"/>
      <c r="LOG934" s="220"/>
      <c r="LOH934" s="220"/>
      <c r="LOI934" s="220"/>
      <c r="LOJ934" s="220"/>
      <c r="LOK934" s="220"/>
      <c r="LOL934" s="220"/>
      <c r="LOM934" s="220"/>
      <c r="LON934" s="220"/>
      <c r="LOO934" s="220"/>
      <c r="LOP934" s="220"/>
      <c r="LOQ934" s="220"/>
      <c r="LOR934" s="220"/>
      <c r="LOS934" s="220"/>
      <c r="LOT934" s="220"/>
      <c r="LOU934" s="220"/>
      <c r="LOV934" s="220"/>
      <c r="LOW934" s="220"/>
      <c r="LOX934" s="220"/>
      <c r="LOY934" s="220"/>
      <c r="LOZ934" s="220"/>
      <c r="LPA934" s="220"/>
      <c r="LPB934" s="220"/>
      <c r="LPC934" s="220"/>
      <c r="LPD934" s="220"/>
      <c r="LPE934" s="220"/>
      <c r="LPF934" s="220"/>
      <c r="LPG934" s="220"/>
      <c r="LPH934" s="220"/>
      <c r="LPI934" s="220"/>
      <c r="LPJ934" s="220"/>
      <c r="LPK934" s="220"/>
      <c r="LPL934" s="220"/>
      <c r="LPM934" s="220"/>
      <c r="LPN934" s="220"/>
      <c r="LPO934" s="220"/>
      <c r="LPP934" s="220"/>
      <c r="LPQ934" s="220"/>
      <c r="LPR934" s="220"/>
      <c r="LPS934" s="220"/>
      <c r="LPT934" s="220"/>
      <c r="LPU934" s="220"/>
      <c r="LPV934" s="220"/>
      <c r="LPW934" s="220"/>
      <c r="LPX934" s="220"/>
      <c r="LPY934" s="220"/>
      <c r="LPZ934" s="220"/>
      <c r="LQA934" s="220"/>
      <c r="LQB934" s="220"/>
      <c r="LQC934" s="220"/>
      <c r="LQD934" s="220"/>
      <c r="LQE934" s="220"/>
      <c r="LQF934" s="220"/>
      <c r="LQG934" s="220"/>
      <c r="LQH934" s="220"/>
      <c r="LQI934" s="220"/>
      <c r="LQJ934" s="220"/>
      <c r="LQK934" s="220"/>
      <c r="LQL934" s="220"/>
      <c r="LQM934" s="220"/>
      <c r="LQN934" s="220"/>
      <c r="LQO934" s="220"/>
      <c r="LQP934" s="220"/>
      <c r="LQQ934" s="220"/>
      <c r="LQR934" s="220"/>
      <c r="LQS934" s="220"/>
      <c r="LQT934" s="220"/>
      <c r="LQU934" s="220"/>
      <c r="LQV934" s="220"/>
      <c r="LQW934" s="220"/>
      <c r="LQX934" s="220"/>
      <c r="LQY934" s="220"/>
      <c r="LQZ934" s="220"/>
      <c r="LRA934" s="220"/>
      <c r="LRB934" s="220"/>
      <c r="LRC934" s="220"/>
      <c r="LRD934" s="220"/>
      <c r="LRE934" s="220"/>
      <c r="LRF934" s="220"/>
      <c r="LRG934" s="220"/>
      <c r="LRH934" s="220"/>
      <c r="LRI934" s="220"/>
      <c r="LRJ934" s="220"/>
      <c r="LRK934" s="220"/>
      <c r="LRL934" s="220"/>
      <c r="LRM934" s="220"/>
      <c r="LRN934" s="220"/>
      <c r="LRO934" s="220"/>
      <c r="LRP934" s="220"/>
      <c r="LRQ934" s="220"/>
      <c r="LRR934" s="220"/>
      <c r="LRS934" s="220"/>
      <c r="LRT934" s="220"/>
      <c r="LRU934" s="220"/>
      <c r="LRV934" s="220"/>
      <c r="LRW934" s="220"/>
      <c r="LRX934" s="220"/>
      <c r="LRY934" s="220"/>
      <c r="LRZ934" s="220"/>
      <c r="LSA934" s="220"/>
      <c r="LSB934" s="220"/>
      <c r="LSC934" s="220"/>
      <c r="LSD934" s="220"/>
      <c r="LSE934" s="220"/>
      <c r="LSF934" s="220"/>
      <c r="LSG934" s="220"/>
      <c r="LSH934" s="220"/>
      <c r="LSI934" s="220"/>
      <c r="LSJ934" s="220"/>
      <c r="LSK934" s="220"/>
      <c r="LSL934" s="220"/>
      <c r="LSM934" s="220"/>
      <c r="LSN934" s="220"/>
      <c r="LSO934" s="220"/>
      <c r="LSP934" s="220"/>
      <c r="LSQ934" s="220"/>
      <c r="LSR934" s="220"/>
      <c r="LSS934" s="220"/>
      <c r="LST934" s="220"/>
      <c r="LSU934" s="220"/>
      <c r="LSV934" s="220"/>
      <c r="LSW934" s="220"/>
      <c r="LSX934" s="220"/>
      <c r="LSY934" s="220"/>
      <c r="LSZ934" s="220"/>
      <c r="LTA934" s="220"/>
      <c r="LTB934" s="220"/>
      <c r="LTC934" s="220"/>
      <c r="LTD934" s="220"/>
      <c r="LTE934" s="220"/>
      <c r="LTF934" s="220"/>
      <c r="LTG934" s="220"/>
      <c r="LTH934" s="220"/>
      <c r="LTI934" s="220"/>
      <c r="LTJ934" s="220"/>
      <c r="LTK934" s="220"/>
      <c r="LTL934" s="220"/>
      <c r="LTM934" s="220"/>
      <c r="LTN934" s="220"/>
      <c r="LTO934" s="220"/>
      <c r="LTP934" s="220"/>
      <c r="LTQ934" s="220"/>
      <c r="LTR934" s="220"/>
      <c r="LTS934" s="220"/>
      <c r="LTT934" s="220"/>
      <c r="LTU934" s="220"/>
      <c r="LTV934" s="220"/>
      <c r="LTW934" s="220"/>
      <c r="LTX934" s="220"/>
      <c r="LTY934" s="220"/>
      <c r="LTZ934" s="220"/>
      <c r="LUA934" s="220"/>
      <c r="LUB934" s="220"/>
      <c r="LUC934" s="220"/>
      <c r="LUD934" s="220"/>
      <c r="LUE934" s="220"/>
      <c r="LUF934" s="220"/>
      <c r="LUG934" s="220"/>
      <c r="LUH934" s="220"/>
      <c r="LUI934" s="220"/>
      <c r="LUJ934" s="220"/>
      <c r="LUK934" s="220"/>
      <c r="LUL934" s="220"/>
      <c r="LUM934" s="220"/>
      <c r="LUN934" s="220"/>
      <c r="LUO934" s="220"/>
      <c r="LUP934" s="220"/>
      <c r="LUQ934" s="220"/>
      <c r="LUR934" s="220"/>
      <c r="LUS934" s="220"/>
      <c r="LUT934" s="220"/>
      <c r="LUU934" s="220"/>
      <c r="LUV934" s="220"/>
      <c r="LUW934" s="220"/>
      <c r="LUX934" s="220"/>
      <c r="LUY934" s="220"/>
      <c r="LUZ934" s="220"/>
      <c r="LVA934" s="220"/>
      <c r="LVB934" s="220"/>
      <c r="LVC934" s="220"/>
      <c r="LVD934" s="220"/>
      <c r="LVE934" s="220"/>
      <c r="LVF934" s="220"/>
      <c r="LVM934" s="220"/>
      <c r="LVN934" s="220"/>
      <c r="LVO934" s="220"/>
      <c r="LVP934" s="220"/>
      <c r="LVU934" s="220"/>
      <c r="LVV934" s="220"/>
      <c r="LVW934" s="220"/>
      <c r="LVX934" s="220"/>
      <c r="LVY934" s="220"/>
      <c r="LVZ934" s="220"/>
      <c r="LWA934" s="220"/>
      <c r="LWB934" s="220"/>
      <c r="LWC934" s="220"/>
      <c r="LWD934" s="220"/>
      <c r="LWE934" s="220"/>
      <c r="LWF934" s="220"/>
      <c r="LWG934" s="220"/>
      <c r="LWH934" s="220"/>
      <c r="LWI934" s="220"/>
      <c r="LWJ934" s="220"/>
      <c r="LWK934" s="220"/>
      <c r="LWL934" s="220"/>
      <c r="LWM934" s="220"/>
      <c r="LWN934" s="220"/>
      <c r="LWO934" s="220"/>
      <c r="LWP934" s="220"/>
      <c r="LWQ934" s="220"/>
      <c r="LWR934" s="220"/>
      <c r="LWS934" s="220"/>
      <c r="LWT934" s="220"/>
      <c r="LWU934" s="220"/>
      <c r="LWV934" s="220"/>
      <c r="LWW934" s="220"/>
      <c r="LWX934" s="220"/>
      <c r="LWY934" s="220"/>
      <c r="LWZ934" s="220"/>
      <c r="LXA934" s="220"/>
      <c r="LXB934" s="220"/>
      <c r="LXC934" s="220"/>
      <c r="LXD934" s="220"/>
      <c r="LXE934" s="220"/>
      <c r="LXF934" s="220"/>
      <c r="LXG934" s="220"/>
      <c r="LXH934" s="220"/>
      <c r="LXI934" s="220"/>
      <c r="LXJ934" s="220"/>
      <c r="LXK934" s="220"/>
      <c r="LXL934" s="220"/>
      <c r="LXM934" s="220"/>
      <c r="LXN934" s="220"/>
      <c r="LXO934" s="220"/>
      <c r="LXP934" s="220"/>
      <c r="LXQ934" s="220"/>
      <c r="LXR934" s="220"/>
      <c r="LXS934" s="220"/>
      <c r="LXT934" s="220"/>
      <c r="LXU934" s="220"/>
      <c r="LXV934" s="220"/>
      <c r="LXW934" s="220"/>
      <c r="LXX934" s="220"/>
      <c r="LXY934" s="220"/>
      <c r="LXZ934" s="220"/>
      <c r="LYA934" s="220"/>
      <c r="LYB934" s="220"/>
      <c r="LYC934" s="220"/>
      <c r="LYD934" s="220"/>
      <c r="LYE934" s="220"/>
      <c r="LYF934" s="220"/>
      <c r="LYG934" s="220"/>
      <c r="LYH934" s="220"/>
      <c r="LYI934" s="220"/>
      <c r="LYJ934" s="220"/>
      <c r="LYK934" s="220"/>
      <c r="LYL934" s="220"/>
      <c r="LYM934" s="220"/>
      <c r="LYN934" s="220"/>
      <c r="LYO934" s="220"/>
      <c r="LYP934" s="220"/>
      <c r="LYQ934" s="220"/>
      <c r="LYR934" s="220"/>
      <c r="LYS934" s="220"/>
      <c r="LYT934" s="220"/>
      <c r="LYU934" s="220"/>
      <c r="LYV934" s="220"/>
      <c r="LYW934" s="220"/>
      <c r="LYX934" s="220"/>
      <c r="LYY934" s="220"/>
      <c r="LYZ934" s="220"/>
      <c r="LZA934" s="220"/>
      <c r="LZB934" s="220"/>
      <c r="LZC934" s="220"/>
      <c r="LZD934" s="220"/>
      <c r="LZE934" s="220"/>
      <c r="LZF934" s="220"/>
      <c r="LZG934" s="220"/>
      <c r="LZH934" s="220"/>
      <c r="LZI934" s="220"/>
      <c r="LZJ934" s="220"/>
      <c r="LZK934" s="220"/>
      <c r="LZL934" s="220"/>
      <c r="LZM934" s="220"/>
      <c r="LZN934" s="220"/>
      <c r="LZO934" s="220"/>
      <c r="LZP934" s="220"/>
      <c r="LZQ934" s="220"/>
      <c r="LZR934" s="220"/>
      <c r="LZS934" s="220"/>
      <c r="LZT934" s="220"/>
      <c r="LZU934" s="220"/>
      <c r="LZV934" s="220"/>
      <c r="LZW934" s="220"/>
      <c r="LZX934" s="220"/>
      <c r="LZY934" s="220"/>
      <c r="LZZ934" s="220"/>
      <c r="MAA934" s="220"/>
      <c r="MAB934" s="220"/>
      <c r="MAC934" s="220"/>
      <c r="MAD934" s="220"/>
      <c r="MAE934" s="220"/>
      <c r="MAF934" s="220"/>
      <c r="MAG934" s="220"/>
      <c r="MAH934" s="220"/>
      <c r="MAI934" s="220"/>
      <c r="MAJ934" s="220"/>
      <c r="MAK934" s="220"/>
      <c r="MAL934" s="220"/>
      <c r="MAM934" s="220"/>
      <c r="MAN934" s="220"/>
      <c r="MAO934" s="220"/>
      <c r="MAP934" s="220"/>
      <c r="MAQ934" s="220"/>
      <c r="MAR934" s="220"/>
      <c r="MAS934" s="220"/>
      <c r="MAT934" s="220"/>
      <c r="MAU934" s="220"/>
      <c r="MAV934" s="220"/>
      <c r="MAW934" s="220"/>
      <c r="MAX934" s="220"/>
      <c r="MAY934" s="220"/>
      <c r="MAZ934" s="220"/>
      <c r="MBA934" s="220"/>
      <c r="MBB934" s="220"/>
      <c r="MBC934" s="220"/>
      <c r="MBD934" s="220"/>
      <c r="MBE934" s="220"/>
      <c r="MBF934" s="220"/>
      <c r="MBG934" s="220"/>
      <c r="MBH934" s="220"/>
      <c r="MBI934" s="220"/>
      <c r="MBJ934" s="220"/>
      <c r="MBK934" s="220"/>
      <c r="MBL934" s="220"/>
      <c r="MBM934" s="220"/>
      <c r="MBN934" s="220"/>
      <c r="MBO934" s="220"/>
      <c r="MBP934" s="220"/>
      <c r="MBQ934" s="220"/>
      <c r="MBR934" s="220"/>
      <c r="MBS934" s="220"/>
      <c r="MBT934" s="220"/>
      <c r="MBU934" s="220"/>
      <c r="MBV934" s="220"/>
      <c r="MBW934" s="220"/>
      <c r="MBX934" s="220"/>
      <c r="MBY934" s="220"/>
      <c r="MBZ934" s="220"/>
      <c r="MCA934" s="220"/>
      <c r="MCB934" s="220"/>
      <c r="MCC934" s="220"/>
      <c r="MCD934" s="220"/>
      <c r="MCE934" s="220"/>
      <c r="MCF934" s="220"/>
      <c r="MCG934" s="220"/>
      <c r="MCH934" s="220"/>
      <c r="MCI934" s="220"/>
      <c r="MCJ934" s="220"/>
      <c r="MCK934" s="220"/>
      <c r="MCL934" s="220"/>
      <c r="MCM934" s="220"/>
      <c r="MCN934" s="220"/>
      <c r="MCO934" s="220"/>
      <c r="MCP934" s="220"/>
      <c r="MCQ934" s="220"/>
      <c r="MCR934" s="220"/>
      <c r="MCS934" s="220"/>
      <c r="MCT934" s="220"/>
      <c r="MCU934" s="220"/>
      <c r="MCV934" s="220"/>
      <c r="MCW934" s="220"/>
      <c r="MCX934" s="220"/>
      <c r="MCY934" s="220"/>
      <c r="MCZ934" s="220"/>
      <c r="MDA934" s="220"/>
      <c r="MDB934" s="220"/>
      <c r="MDC934" s="220"/>
      <c r="MDD934" s="220"/>
      <c r="MDE934" s="220"/>
      <c r="MDF934" s="220"/>
      <c r="MDG934" s="220"/>
      <c r="MDH934" s="220"/>
      <c r="MDI934" s="220"/>
      <c r="MDJ934" s="220"/>
      <c r="MDK934" s="220"/>
      <c r="MDL934" s="220"/>
      <c r="MDM934" s="220"/>
      <c r="MDN934" s="220"/>
      <c r="MDO934" s="220"/>
      <c r="MDP934" s="220"/>
      <c r="MDQ934" s="220"/>
      <c r="MDR934" s="220"/>
      <c r="MDS934" s="220"/>
      <c r="MDT934" s="220"/>
      <c r="MDU934" s="220"/>
      <c r="MDV934" s="220"/>
      <c r="MDW934" s="220"/>
      <c r="MDX934" s="220"/>
      <c r="MDY934" s="220"/>
      <c r="MDZ934" s="220"/>
      <c r="MEA934" s="220"/>
      <c r="MEB934" s="220"/>
      <c r="MEC934" s="220"/>
      <c r="MED934" s="220"/>
      <c r="MEE934" s="220"/>
      <c r="MEF934" s="220"/>
      <c r="MEG934" s="220"/>
      <c r="MEH934" s="220"/>
      <c r="MEI934" s="220"/>
      <c r="MEJ934" s="220"/>
      <c r="MEK934" s="220"/>
      <c r="MEL934" s="220"/>
      <c r="MEM934" s="220"/>
      <c r="MEN934" s="220"/>
      <c r="MEO934" s="220"/>
      <c r="MEP934" s="220"/>
      <c r="MEQ934" s="220"/>
      <c r="MER934" s="220"/>
      <c r="MES934" s="220"/>
      <c r="MET934" s="220"/>
      <c r="MEU934" s="220"/>
      <c r="MEV934" s="220"/>
      <c r="MEW934" s="220"/>
      <c r="MEX934" s="220"/>
      <c r="MEY934" s="220"/>
      <c r="MEZ934" s="220"/>
      <c r="MFA934" s="220"/>
      <c r="MFB934" s="220"/>
      <c r="MFI934" s="220"/>
      <c r="MFJ934" s="220"/>
      <c r="MFK934" s="220"/>
      <c r="MFL934" s="220"/>
      <c r="MFQ934" s="220"/>
      <c r="MFR934" s="220"/>
      <c r="MFS934" s="220"/>
      <c r="MFT934" s="220"/>
      <c r="MFU934" s="220"/>
      <c r="MFV934" s="220"/>
      <c r="MFW934" s="220"/>
      <c r="MFX934" s="220"/>
      <c r="MFY934" s="220"/>
      <c r="MFZ934" s="220"/>
      <c r="MGA934" s="220"/>
      <c r="MGB934" s="220"/>
      <c r="MGC934" s="220"/>
      <c r="MGD934" s="220"/>
      <c r="MGE934" s="220"/>
      <c r="MGF934" s="220"/>
      <c r="MGG934" s="220"/>
      <c r="MGH934" s="220"/>
      <c r="MGI934" s="220"/>
      <c r="MGJ934" s="220"/>
      <c r="MGK934" s="220"/>
      <c r="MGL934" s="220"/>
      <c r="MGM934" s="220"/>
      <c r="MGN934" s="220"/>
      <c r="MGO934" s="220"/>
      <c r="MGP934" s="220"/>
      <c r="MGQ934" s="220"/>
      <c r="MGR934" s="220"/>
      <c r="MGS934" s="220"/>
      <c r="MGT934" s="220"/>
      <c r="MGU934" s="220"/>
      <c r="MGV934" s="220"/>
      <c r="MGW934" s="220"/>
      <c r="MGX934" s="220"/>
      <c r="MGY934" s="220"/>
      <c r="MGZ934" s="220"/>
      <c r="MHA934" s="220"/>
      <c r="MHB934" s="220"/>
      <c r="MHC934" s="220"/>
      <c r="MHD934" s="220"/>
      <c r="MHE934" s="220"/>
      <c r="MHF934" s="220"/>
      <c r="MHG934" s="220"/>
      <c r="MHH934" s="220"/>
      <c r="MHI934" s="220"/>
      <c r="MHJ934" s="220"/>
      <c r="MHK934" s="220"/>
      <c r="MHL934" s="220"/>
      <c r="MHM934" s="220"/>
      <c r="MHN934" s="220"/>
      <c r="MHO934" s="220"/>
      <c r="MHP934" s="220"/>
      <c r="MHQ934" s="220"/>
      <c r="MHR934" s="220"/>
      <c r="MHS934" s="220"/>
      <c r="MHT934" s="220"/>
      <c r="MHU934" s="220"/>
      <c r="MHV934" s="220"/>
      <c r="MHW934" s="220"/>
      <c r="MHX934" s="220"/>
      <c r="MHY934" s="220"/>
      <c r="MHZ934" s="220"/>
      <c r="MIA934" s="220"/>
      <c r="MIB934" s="220"/>
      <c r="MIC934" s="220"/>
      <c r="MID934" s="220"/>
      <c r="MIE934" s="220"/>
      <c r="MIF934" s="220"/>
      <c r="MIG934" s="220"/>
      <c r="MIH934" s="220"/>
      <c r="MII934" s="220"/>
      <c r="MIJ934" s="220"/>
      <c r="MIK934" s="220"/>
      <c r="MIL934" s="220"/>
      <c r="MIM934" s="220"/>
      <c r="MIN934" s="220"/>
      <c r="MIO934" s="220"/>
      <c r="MIP934" s="220"/>
      <c r="MIQ934" s="220"/>
      <c r="MIR934" s="220"/>
      <c r="MIS934" s="220"/>
      <c r="MIT934" s="220"/>
      <c r="MIU934" s="220"/>
      <c r="MIV934" s="220"/>
      <c r="MIW934" s="220"/>
      <c r="MIX934" s="220"/>
      <c r="MIY934" s="220"/>
      <c r="MIZ934" s="220"/>
      <c r="MJA934" s="220"/>
      <c r="MJB934" s="220"/>
      <c r="MJC934" s="220"/>
      <c r="MJD934" s="220"/>
      <c r="MJE934" s="220"/>
      <c r="MJF934" s="220"/>
      <c r="MJG934" s="220"/>
      <c r="MJH934" s="220"/>
      <c r="MJI934" s="220"/>
      <c r="MJJ934" s="220"/>
      <c r="MJK934" s="220"/>
      <c r="MJL934" s="220"/>
      <c r="MJM934" s="220"/>
      <c r="MJN934" s="220"/>
      <c r="MJO934" s="220"/>
      <c r="MJP934" s="220"/>
      <c r="MJQ934" s="220"/>
      <c r="MJR934" s="220"/>
      <c r="MJS934" s="220"/>
      <c r="MJT934" s="220"/>
      <c r="MJU934" s="220"/>
      <c r="MJV934" s="220"/>
      <c r="MJW934" s="220"/>
      <c r="MJX934" s="220"/>
      <c r="MJY934" s="220"/>
      <c r="MJZ934" s="220"/>
      <c r="MKA934" s="220"/>
      <c r="MKB934" s="220"/>
      <c r="MKC934" s="220"/>
      <c r="MKD934" s="220"/>
      <c r="MKE934" s="220"/>
      <c r="MKF934" s="220"/>
      <c r="MKG934" s="220"/>
      <c r="MKH934" s="220"/>
      <c r="MKI934" s="220"/>
      <c r="MKJ934" s="220"/>
      <c r="MKK934" s="220"/>
      <c r="MKL934" s="220"/>
      <c r="MKM934" s="220"/>
      <c r="MKN934" s="220"/>
      <c r="MKO934" s="220"/>
      <c r="MKP934" s="220"/>
      <c r="MKQ934" s="220"/>
      <c r="MKR934" s="220"/>
      <c r="MKS934" s="220"/>
      <c r="MKT934" s="220"/>
      <c r="MKU934" s="220"/>
      <c r="MKV934" s="220"/>
      <c r="MKW934" s="220"/>
      <c r="MKX934" s="220"/>
      <c r="MKY934" s="220"/>
      <c r="MKZ934" s="220"/>
      <c r="MLA934" s="220"/>
      <c r="MLB934" s="220"/>
      <c r="MLC934" s="220"/>
      <c r="MLD934" s="220"/>
      <c r="MLE934" s="220"/>
      <c r="MLF934" s="220"/>
      <c r="MLG934" s="220"/>
      <c r="MLH934" s="220"/>
      <c r="MLI934" s="220"/>
      <c r="MLJ934" s="220"/>
      <c r="MLK934" s="220"/>
      <c r="MLL934" s="220"/>
      <c r="MLM934" s="220"/>
      <c r="MLN934" s="220"/>
      <c r="MLO934" s="220"/>
      <c r="MLP934" s="220"/>
      <c r="MLQ934" s="220"/>
      <c r="MLR934" s="220"/>
      <c r="MLS934" s="220"/>
      <c r="MLT934" s="220"/>
      <c r="MLU934" s="220"/>
      <c r="MLV934" s="220"/>
      <c r="MLW934" s="220"/>
      <c r="MLX934" s="220"/>
      <c r="MLY934" s="220"/>
      <c r="MLZ934" s="220"/>
      <c r="MMA934" s="220"/>
      <c r="MMB934" s="220"/>
      <c r="MMC934" s="220"/>
      <c r="MMD934" s="220"/>
      <c r="MME934" s="220"/>
      <c r="MMF934" s="220"/>
      <c r="MMG934" s="220"/>
      <c r="MMH934" s="220"/>
      <c r="MMI934" s="220"/>
      <c r="MMJ934" s="220"/>
      <c r="MMK934" s="220"/>
      <c r="MML934" s="220"/>
      <c r="MMM934" s="220"/>
      <c r="MMN934" s="220"/>
      <c r="MMO934" s="220"/>
      <c r="MMP934" s="220"/>
      <c r="MMQ934" s="220"/>
      <c r="MMR934" s="220"/>
      <c r="MMS934" s="220"/>
      <c r="MMT934" s="220"/>
      <c r="MMU934" s="220"/>
      <c r="MMV934" s="220"/>
      <c r="MMW934" s="220"/>
      <c r="MMX934" s="220"/>
      <c r="MMY934" s="220"/>
      <c r="MMZ934" s="220"/>
      <c r="MNA934" s="220"/>
      <c r="MNB934" s="220"/>
      <c r="MNC934" s="220"/>
      <c r="MND934" s="220"/>
      <c r="MNE934" s="220"/>
      <c r="MNF934" s="220"/>
      <c r="MNG934" s="220"/>
      <c r="MNH934" s="220"/>
      <c r="MNI934" s="220"/>
      <c r="MNJ934" s="220"/>
      <c r="MNK934" s="220"/>
      <c r="MNL934" s="220"/>
      <c r="MNM934" s="220"/>
      <c r="MNN934" s="220"/>
      <c r="MNO934" s="220"/>
      <c r="MNP934" s="220"/>
      <c r="MNQ934" s="220"/>
      <c r="MNR934" s="220"/>
      <c r="MNS934" s="220"/>
      <c r="MNT934" s="220"/>
      <c r="MNU934" s="220"/>
      <c r="MNV934" s="220"/>
      <c r="MNW934" s="220"/>
      <c r="MNX934" s="220"/>
      <c r="MNY934" s="220"/>
      <c r="MNZ934" s="220"/>
      <c r="MOA934" s="220"/>
      <c r="MOB934" s="220"/>
      <c r="MOC934" s="220"/>
      <c r="MOD934" s="220"/>
      <c r="MOE934" s="220"/>
      <c r="MOF934" s="220"/>
      <c r="MOG934" s="220"/>
      <c r="MOH934" s="220"/>
      <c r="MOI934" s="220"/>
      <c r="MOJ934" s="220"/>
      <c r="MOK934" s="220"/>
      <c r="MOL934" s="220"/>
      <c r="MOM934" s="220"/>
      <c r="MON934" s="220"/>
      <c r="MOO934" s="220"/>
      <c r="MOP934" s="220"/>
      <c r="MOQ934" s="220"/>
      <c r="MOR934" s="220"/>
      <c r="MOS934" s="220"/>
      <c r="MOT934" s="220"/>
      <c r="MOU934" s="220"/>
      <c r="MOV934" s="220"/>
      <c r="MOW934" s="220"/>
      <c r="MOX934" s="220"/>
      <c r="MPE934" s="220"/>
      <c r="MPF934" s="220"/>
      <c r="MPG934" s="220"/>
      <c r="MPH934" s="220"/>
      <c r="MPM934" s="220"/>
      <c r="MPN934" s="220"/>
      <c r="MPO934" s="220"/>
      <c r="MPP934" s="220"/>
      <c r="MPQ934" s="220"/>
      <c r="MPR934" s="220"/>
      <c r="MPS934" s="220"/>
      <c r="MPT934" s="220"/>
      <c r="MPU934" s="220"/>
      <c r="MPV934" s="220"/>
      <c r="MPW934" s="220"/>
      <c r="MPX934" s="220"/>
      <c r="MPY934" s="220"/>
      <c r="MPZ934" s="220"/>
      <c r="MQA934" s="220"/>
      <c r="MQB934" s="220"/>
      <c r="MQC934" s="220"/>
      <c r="MQD934" s="220"/>
      <c r="MQE934" s="220"/>
      <c r="MQF934" s="220"/>
      <c r="MQG934" s="220"/>
      <c r="MQH934" s="220"/>
      <c r="MQI934" s="220"/>
      <c r="MQJ934" s="220"/>
      <c r="MQK934" s="220"/>
      <c r="MQL934" s="220"/>
      <c r="MQM934" s="220"/>
      <c r="MQN934" s="220"/>
      <c r="MQO934" s="220"/>
      <c r="MQP934" s="220"/>
      <c r="MQQ934" s="220"/>
      <c r="MQR934" s="220"/>
      <c r="MQS934" s="220"/>
      <c r="MQT934" s="220"/>
      <c r="MQU934" s="220"/>
      <c r="MQV934" s="220"/>
      <c r="MQW934" s="220"/>
      <c r="MQX934" s="220"/>
      <c r="MQY934" s="220"/>
      <c r="MQZ934" s="220"/>
      <c r="MRA934" s="220"/>
      <c r="MRB934" s="220"/>
      <c r="MRC934" s="220"/>
      <c r="MRD934" s="220"/>
      <c r="MRE934" s="220"/>
      <c r="MRF934" s="220"/>
      <c r="MRG934" s="220"/>
      <c r="MRH934" s="220"/>
      <c r="MRI934" s="220"/>
      <c r="MRJ934" s="220"/>
      <c r="MRK934" s="220"/>
      <c r="MRL934" s="220"/>
      <c r="MRM934" s="220"/>
      <c r="MRN934" s="220"/>
      <c r="MRO934" s="220"/>
      <c r="MRP934" s="220"/>
      <c r="MRQ934" s="220"/>
      <c r="MRR934" s="220"/>
      <c r="MRS934" s="220"/>
      <c r="MRT934" s="220"/>
      <c r="MRU934" s="220"/>
      <c r="MRV934" s="220"/>
      <c r="MRW934" s="220"/>
      <c r="MRX934" s="220"/>
      <c r="MRY934" s="220"/>
      <c r="MRZ934" s="220"/>
      <c r="MSA934" s="220"/>
      <c r="MSB934" s="220"/>
      <c r="MSC934" s="220"/>
      <c r="MSD934" s="220"/>
      <c r="MSE934" s="220"/>
      <c r="MSF934" s="220"/>
      <c r="MSG934" s="220"/>
      <c r="MSH934" s="220"/>
      <c r="MSI934" s="220"/>
      <c r="MSJ934" s="220"/>
      <c r="MSK934" s="220"/>
      <c r="MSL934" s="220"/>
      <c r="MSM934" s="220"/>
      <c r="MSN934" s="220"/>
      <c r="MSO934" s="220"/>
      <c r="MSP934" s="220"/>
      <c r="MSQ934" s="220"/>
      <c r="MSR934" s="220"/>
      <c r="MSS934" s="220"/>
      <c r="MST934" s="220"/>
      <c r="MSU934" s="220"/>
      <c r="MSV934" s="220"/>
      <c r="MSW934" s="220"/>
      <c r="MSX934" s="220"/>
      <c r="MSY934" s="220"/>
      <c r="MSZ934" s="220"/>
      <c r="MTA934" s="220"/>
      <c r="MTB934" s="220"/>
      <c r="MTC934" s="220"/>
      <c r="MTD934" s="220"/>
      <c r="MTE934" s="220"/>
      <c r="MTF934" s="220"/>
      <c r="MTG934" s="220"/>
      <c r="MTH934" s="220"/>
      <c r="MTI934" s="220"/>
      <c r="MTJ934" s="220"/>
      <c r="MTK934" s="220"/>
      <c r="MTL934" s="220"/>
      <c r="MTM934" s="220"/>
      <c r="MTN934" s="220"/>
      <c r="MTO934" s="220"/>
      <c r="MTP934" s="220"/>
      <c r="MTQ934" s="220"/>
      <c r="MTR934" s="220"/>
      <c r="MTS934" s="220"/>
      <c r="MTT934" s="220"/>
      <c r="MTU934" s="220"/>
      <c r="MTV934" s="220"/>
      <c r="MTW934" s="220"/>
      <c r="MTX934" s="220"/>
      <c r="MTY934" s="220"/>
      <c r="MTZ934" s="220"/>
      <c r="MUA934" s="220"/>
      <c r="MUB934" s="220"/>
      <c r="MUC934" s="220"/>
      <c r="MUD934" s="220"/>
      <c r="MUE934" s="220"/>
      <c r="MUF934" s="220"/>
      <c r="MUG934" s="220"/>
      <c r="MUH934" s="220"/>
      <c r="MUI934" s="220"/>
      <c r="MUJ934" s="220"/>
      <c r="MUK934" s="220"/>
      <c r="MUL934" s="220"/>
      <c r="MUM934" s="220"/>
      <c r="MUN934" s="220"/>
      <c r="MUO934" s="220"/>
      <c r="MUP934" s="220"/>
      <c r="MUQ934" s="220"/>
      <c r="MUR934" s="220"/>
      <c r="MUS934" s="220"/>
      <c r="MUT934" s="220"/>
      <c r="MUU934" s="220"/>
      <c r="MUV934" s="220"/>
      <c r="MUW934" s="220"/>
      <c r="MUX934" s="220"/>
      <c r="MUY934" s="220"/>
      <c r="MUZ934" s="220"/>
      <c r="MVA934" s="220"/>
      <c r="MVB934" s="220"/>
      <c r="MVC934" s="220"/>
      <c r="MVD934" s="220"/>
      <c r="MVE934" s="220"/>
      <c r="MVF934" s="220"/>
      <c r="MVG934" s="220"/>
      <c r="MVH934" s="220"/>
      <c r="MVI934" s="220"/>
      <c r="MVJ934" s="220"/>
      <c r="MVK934" s="220"/>
      <c r="MVL934" s="220"/>
      <c r="MVM934" s="220"/>
      <c r="MVN934" s="220"/>
      <c r="MVO934" s="220"/>
      <c r="MVP934" s="220"/>
      <c r="MVQ934" s="220"/>
      <c r="MVR934" s="220"/>
      <c r="MVS934" s="220"/>
      <c r="MVT934" s="220"/>
      <c r="MVU934" s="220"/>
      <c r="MVV934" s="220"/>
      <c r="MVW934" s="220"/>
      <c r="MVX934" s="220"/>
      <c r="MVY934" s="220"/>
      <c r="MVZ934" s="220"/>
      <c r="MWA934" s="220"/>
      <c r="MWB934" s="220"/>
      <c r="MWC934" s="220"/>
      <c r="MWD934" s="220"/>
      <c r="MWE934" s="220"/>
      <c r="MWF934" s="220"/>
      <c r="MWG934" s="220"/>
      <c r="MWH934" s="220"/>
      <c r="MWI934" s="220"/>
      <c r="MWJ934" s="220"/>
      <c r="MWK934" s="220"/>
      <c r="MWL934" s="220"/>
      <c r="MWM934" s="220"/>
      <c r="MWN934" s="220"/>
      <c r="MWO934" s="220"/>
      <c r="MWP934" s="220"/>
      <c r="MWQ934" s="220"/>
      <c r="MWR934" s="220"/>
      <c r="MWS934" s="220"/>
      <c r="MWT934" s="220"/>
      <c r="MWU934" s="220"/>
      <c r="MWV934" s="220"/>
      <c r="MWW934" s="220"/>
      <c r="MWX934" s="220"/>
      <c r="MWY934" s="220"/>
      <c r="MWZ934" s="220"/>
      <c r="MXA934" s="220"/>
      <c r="MXB934" s="220"/>
      <c r="MXC934" s="220"/>
      <c r="MXD934" s="220"/>
      <c r="MXE934" s="220"/>
      <c r="MXF934" s="220"/>
      <c r="MXG934" s="220"/>
      <c r="MXH934" s="220"/>
      <c r="MXI934" s="220"/>
      <c r="MXJ934" s="220"/>
      <c r="MXK934" s="220"/>
      <c r="MXL934" s="220"/>
      <c r="MXM934" s="220"/>
      <c r="MXN934" s="220"/>
      <c r="MXO934" s="220"/>
      <c r="MXP934" s="220"/>
      <c r="MXQ934" s="220"/>
      <c r="MXR934" s="220"/>
      <c r="MXS934" s="220"/>
      <c r="MXT934" s="220"/>
      <c r="MXU934" s="220"/>
      <c r="MXV934" s="220"/>
      <c r="MXW934" s="220"/>
      <c r="MXX934" s="220"/>
      <c r="MXY934" s="220"/>
      <c r="MXZ934" s="220"/>
      <c r="MYA934" s="220"/>
      <c r="MYB934" s="220"/>
      <c r="MYC934" s="220"/>
      <c r="MYD934" s="220"/>
      <c r="MYE934" s="220"/>
      <c r="MYF934" s="220"/>
      <c r="MYG934" s="220"/>
      <c r="MYH934" s="220"/>
      <c r="MYI934" s="220"/>
      <c r="MYJ934" s="220"/>
      <c r="MYK934" s="220"/>
      <c r="MYL934" s="220"/>
      <c r="MYM934" s="220"/>
      <c r="MYN934" s="220"/>
      <c r="MYO934" s="220"/>
      <c r="MYP934" s="220"/>
      <c r="MYQ934" s="220"/>
      <c r="MYR934" s="220"/>
      <c r="MYS934" s="220"/>
      <c r="MYT934" s="220"/>
      <c r="MZA934" s="220"/>
      <c r="MZB934" s="220"/>
      <c r="MZC934" s="220"/>
      <c r="MZD934" s="220"/>
      <c r="MZI934" s="220"/>
      <c r="MZJ934" s="220"/>
      <c r="MZK934" s="220"/>
      <c r="MZL934" s="220"/>
      <c r="MZM934" s="220"/>
      <c r="MZN934" s="220"/>
      <c r="MZO934" s="220"/>
      <c r="MZP934" s="220"/>
      <c r="MZQ934" s="220"/>
      <c r="MZR934" s="220"/>
      <c r="MZS934" s="220"/>
      <c r="MZT934" s="220"/>
      <c r="MZU934" s="220"/>
      <c r="MZV934" s="220"/>
      <c r="MZW934" s="220"/>
      <c r="MZX934" s="220"/>
      <c r="MZY934" s="220"/>
      <c r="MZZ934" s="220"/>
      <c r="NAA934" s="220"/>
      <c r="NAB934" s="220"/>
      <c r="NAC934" s="220"/>
      <c r="NAD934" s="220"/>
      <c r="NAE934" s="220"/>
      <c r="NAF934" s="220"/>
      <c r="NAG934" s="220"/>
      <c r="NAH934" s="220"/>
      <c r="NAI934" s="220"/>
      <c r="NAJ934" s="220"/>
      <c r="NAK934" s="220"/>
      <c r="NAL934" s="220"/>
      <c r="NAM934" s="220"/>
      <c r="NAN934" s="220"/>
      <c r="NAO934" s="220"/>
      <c r="NAP934" s="220"/>
      <c r="NAQ934" s="220"/>
      <c r="NAR934" s="220"/>
      <c r="NAS934" s="220"/>
      <c r="NAT934" s="220"/>
      <c r="NAU934" s="220"/>
      <c r="NAV934" s="220"/>
      <c r="NAW934" s="220"/>
      <c r="NAX934" s="220"/>
      <c r="NAY934" s="220"/>
      <c r="NAZ934" s="220"/>
      <c r="NBA934" s="220"/>
      <c r="NBB934" s="220"/>
      <c r="NBC934" s="220"/>
      <c r="NBD934" s="220"/>
      <c r="NBE934" s="220"/>
      <c r="NBF934" s="220"/>
      <c r="NBG934" s="220"/>
      <c r="NBH934" s="220"/>
      <c r="NBI934" s="220"/>
      <c r="NBJ934" s="220"/>
      <c r="NBK934" s="220"/>
      <c r="NBL934" s="220"/>
      <c r="NBM934" s="220"/>
      <c r="NBN934" s="220"/>
      <c r="NBO934" s="220"/>
      <c r="NBP934" s="220"/>
      <c r="NBQ934" s="220"/>
      <c r="NBR934" s="220"/>
      <c r="NBS934" s="220"/>
      <c r="NBT934" s="220"/>
      <c r="NBU934" s="220"/>
      <c r="NBV934" s="220"/>
      <c r="NBW934" s="220"/>
      <c r="NBX934" s="220"/>
      <c r="NBY934" s="220"/>
      <c r="NBZ934" s="220"/>
      <c r="NCA934" s="220"/>
      <c r="NCB934" s="220"/>
      <c r="NCC934" s="220"/>
      <c r="NCD934" s="220"/>
      <c r="NCE934" s="220"/>
      <c r="NCF934" s="220"/>
      <c r="NCG934" s="220"/>
      <c r="NCH934" s="220"/>
      <c r="NCI934" s="220"/>
      <c r="NCJ934" s="220"/>
      <c r="NCK934" s="220"/>
      <c r="NCL934" s="220"/>
      <c r="NCM934" s="220"/>
      <c r="NCN934" s="220"/>
      <c r="NCO934" s="220"/>
      <c r="NCP934" s="220"/>
      <c r="NCQ934" s="220"/>
      <c r="NCR934" s="220"/>
      <c r="NCS934" s="220"/>
      <c r="NCT934" s="220"/>
      <c r="NCU934" s="220"/>
      <c r="NCV934" s="220"/>
      <c r="NCW934" s="220"/>
      <c r="NCX934" s="220"/>
      <c r="NCY934" s="220"/>
      <c r="NCZ934" s="220"/>
      <c r="NDA934" s="220"/>
      <c r="NDB934" s="220"/>
      <c r="NDC934" s="220"/>
      <c r="NDD934" s="220"/>
      <c r="NDE934" s="220"/>
      <c r="NDF934" s="220"/>
      <c r="NDG934" s="220"/>
      <c r="NDH934" s="220"/>
      <c r="NDI934" s="220"/>
      <c r="NDJ934" s="220"/>
      <c r="NDK934" s="220"/>
      <c r="NDL934" s="220"/>
      <c r="NDM934" s="220"/>
      <c r="NDN934" s="220"/>
      <c r="NDO934" s="220"/>
      <c r="NDP934" s="220"/>
      <c r="NDQ934" s="220"/>
      <c r="NDR934" s="220"/>
      <c r="NDS934" s="220"/>
      <c r="NDT934" s="220"/>
      <c r="NDU934" s="220"/>
      <c r="NDV934" s="220"/>
      <c r="NDW934" s="220"/>
      <c r="NDX934" s="220"/>
      <c r="NDY934" s="220"/>
      <c r="NDZ934" s="220"/>
      <c r="NEA934" s="220"/>
      <c r="NEB934" s="220"/>
      <c r="NEC934" s="220"/>
      <c r="NED934" s="220"/>
      <c r="NEE934" s="220"/>
      <c r="NEF934" s="220"/>
      <c r="NEG934" s="220"/>
      <c r="NEH934" s="220"/>
      <c r="NEI934" s="220"/>
      <c r="NEJ934" s="220"/>
      <c r="NEK934" s="220"/>
      <c r="NEL934" s="220"/>
      <c r="NEM934" s="220"/>
      <c r="NEN934" s="220"/>
      <c r="NEO934" s="220"/>
      <c r="NEP934" s="220"/>
      <c r="NEQ934" s="220"/>
      <c r="NER934" s="220"/>
      <c r="NES934" s="220"/>
      <c r="NET934" s="220"/>
      <c r="NEU934" s="220"/>
      <c r="NEV934" s="220"/>
      <c r="NEW934" s="220"/>
      <c r="NEX934" s="220"/>
      <c r="NEY934" s="220"/>
      <c r="NEZ934" s="220"/>
      <c r="NFA934" s="220"/>
      <c r="NFB934" s="220"/>
      <c r="NFC934" s="220"/>
      <c r="NFD934" s="220"/>
      <c r="NFE934" s="220"/>
      <c r="NFF934" s="220"/>
      <c r="NFG934" s="220"/>
      <c r="NFH934" s="220"/>
      <c r="NFI934" s="220"/>
      <c r="NFJ934" s="220"/>
      <c r="NFK934" s="220"/>
      <c r="NFL934" s="220"/>
      <c r="NFM934" s="220"/>
      <c r="NFN934" s="220"/>
      <c r="NFO934" s="220"/>
      <c r="NFP934" s="220"/>
      <c r="NFQ934" s="220"/>
      <c r="NFR934" s="220"/>
      <c r="NFS934" s="220"/>
      <c r="NFT934" s="220"/>
      <c r="NFU934" s="220"/>
      <c r="NFV934" s="220"/>
      <c r="NFW934" s="220"/>
      <c r="NFX934" s="220"/>
      <c r="NFY934" s="220"/>
      <c r="NFZ934" s="220"/>
      <c r="NGA934" s="220"/>
      <c r="NGB934" s="220"/>
      <c r="NGC934" s="220"/>
      <c r="NGD934" s="220"/>
      <c r="NGE934" s="220"/>
      <c r="NGF934" s="220"/>
      <c r="NGG934" s="220"/>
      <c r="NGH934" s="220"/>
      <c r="NGI934" s="220"/>
      <c r="NGJ934" s="220"/>
      <c r="NGK934" s="220"/>
      <c r="NGL934" s="220"/>
      <c r="NGM934" s="220"/>
      <c r="NGN934" s="220"/>
      <c r="NGO934" s="220"/>
      <c r="NGP934" s="220"/>
      <c r="NGQ934" s="220"/>
      <c r="NGR934" s="220"/>
      <c r="NGS934" s="220"/>
      <c r="NGT934" s="220"/>
      <c r="NGU934" s="220"/>
      <c r="NGV934" s="220"/>
      <c r="NGW934" s="220"/>
      <c r="NGX934" s="220"/>
      <c r="NGY934" s="220"/>
      <c r="NGZ934" s="220"/>
      <c r="NHA934" s="220"/>
      <c r="NHB934" s="220"/>
      <c r="NHC934" s="220"/>
      <c r="NHD934" s="220"/>
      <c r="NHE934" s="220"/>
      <c r="NHF934" s="220"/>
      <c r="NHG934" s="220"/>
      <c r="NHH934" s="220"/>
      <c r="NHI934" s="220"/>
      <c r="NHJ934" s="220"/>
      <c r="NHK934" s="220"/>
      <c r="NHL934" s="220"/>
      <c r="NHM934" s="220"/>
      <c r="NHN934" s="220"/>
      <c r="NHO934" s="220"/>
      <c r="NHP934" s="220"/>
      <c r="NHQ934" s="220"/>
      <c r="NHR934" s="220"/>
      <c r="NHS934" s="220"/>
      <c r="NHT934" s="220"/>
      <c r="NHU934" s="220"/>
      <c r="NHV934" s="220"/>
      <c r="NHW934" s="220"/>
      <c r="NHX934" s="220"/>
      <c r="NHY934" s="220"/>
      <c r="NHZ934" s="220"/>
      <c r="NIA934" s="220"/>
      <c r="NIB934" s="220"/>
      <c r="NIC934" s="220"/>
      <c r="NID934" s="220"/>
      <c r="NIE934" s="220"/>
      <c r="NIF934" s="220"/>
      <c r="NIG934" s="220"/>
      <c r="NIH934" s="220"/>
      <c r="NII934" s="220"/>
      <c r="NIJ934" s="220"/>
      <c r="NIK934" s="220"/>
      <c r="NIL934" s="220"/>
      <c r="NIM934" s="220"/>
      <c r="NIN934" s="220"/>
      <c r="NIO934" s="220"/>
      <c r="NIP934" s="220"/>
      <c r="NIW934" s="220"/>
      <c r="NIX934" s="220"/>
      <c r="NIY934" s="220"/>
      <c r="NIZ934" s="220"/>
      <c r="NJE934" s="220"/>
      <c r="NJF934" s="220"/>
      <c r="NJG934" s="220"/>
      <c r="NJH934" s="220"/>
      <c r="NJI934" s="220"/>
      <c r="NJJ934" s="220"/>
      <c r="NJK934" s="220"/>
      <c r="NJL934" s="220"/>
      <c r="NJM934" s="220"/>
      <c r="NJN934" s="220"/>
      <c r="NJO934" s="220"/>
      <c r="NJP934" s="220"/>
      <c r="NJQ934" s="220"/>
      <c r="NJR934" s="220"/>
      <c r="NJS934" s="220"/>
      <c r="NJT934" s="220"/>
      <c r="NJU934" s="220"/>
      <c r="NJV934" s="220"/>
      <c r="NJW934" s="220"/>
      <c r="NJX934" s="220"/>
      <c r="NJY934" s="220"/>
      <c r="NJZ934" s="220"/>
      <c r="NKA934" s="220"/>
      <c r="NKB934" s="220"/>
      <c r="NKC934" s="220"/>
      <c r="NKD934" s="220"/>
      <c r="NKE934" s="220"/>
      <c r="NKF934" s="220"/>
      <c r="NKG934" s="220"/>
      <c r="NKH934" s="220"/>
      <c r="NKI934" s="220"/>
      <c r="NKJ934" s="220"/>
      <c r="NKK934" s="220"/>
      <c r="NKL934" s="220"/>
      <c r="NKM934" s="220"/>
      <c r="NKN934" s="220"/>
      <c r="NKO934" s="220"/>
      <c r="NKP934" s="220"/>
      <c r="NKQ934" s="220"/>
      <c r="NKR934" s="220"/>
      <c r="NKS934" s="220"/>
      <c r="NKT934" s="220"/>
      <c r="NKU934" s="220"/>
      <c r="NKV934" s="220"/>
      <c r="NKW934" s="220"/>
      <c r="NKX934" s="220"/>
      <c r="NKY934" s="220"/>
      <c r="NKZ934" s="220"/>
      <c r="NLA934" s="220"/>
      <c r="NLB934" s="220"/>
      <c r="NLC934" s="220"/>
      <c r="NLD934" s="220"/>
      <c r="NLE934" s="220"/>
      <c r="NLF934" s="220"/>
      <c r="NLG934" s="220"/>
      <c r="NLH934" s="220"/>
      <c r="NLI934" s="220"/>
      <c r="NLJ934" s="220"/>
      <c r="NLK934" s="220"/>
      <c r="NLL934" s="220"/>
      <c r="NLM934" s="220"/>
      <c r="NLN934" s="220"/>
      <c r="NLO934" s="220"/>
      <c r="NLP934" s="220"/>
      <c r="NLQ934" s="220"/>
      <c r="NLR934" s="220"/>
      <c r="NLS934" s="220"/>
      <c r="NLT934" s="220"/>
      <c r="NLU934" s="220"/>
      <c r="NLV934" s="220"/>
      <c r="NLW934" s="220"/>
      <c r="NLX934" s="220"/>
      <c r="NLY934" s="220"/>
      <c r="NLZ934" s="220"/>
      <c r="NMA934" s="220"/>
      <c r="NMB934" s="220"/>
      <c r="NMC934" s="220"/>
      <c r="NMD934" s="220"/>
      <c r="NME934" s="220"/>
      <c r="NMF934" s="220"/>
      <c r="NMG934" s="220"/>
      <c r="NMH934" s="220"/>
      <c r="NMI934" s="220"/>
      <c r="NMJ934" s="220"/>
      <c r="NMK934" s="220"/>
      <c r="NML934" s="220"/>
      <c r="NMM934" s="220"/>
      <c r="NMN934" s="220"/>
      <c r="NMO934" s="220"/>
      <c r="NMP934" s="220"/>
      <c r="NMQ934" s="220"/>
      <c r="NMR934" s="220"/>
      <c r="NMS934" s="220"/>
      <c r="NMT934" s="220"/>
      <c r="NMU934" s="220"/>
      <c r="NMV934" s="220"/>
      <c r="NMW934" s="220"/>
      <c r="NMX934" s="220"/>
      <c r="NMY934" s="220"/>
      <c r="NMZ934" s="220"/>
      <c r="NNA934" s="220"/>
      <c r="NNB934" s="220"/>
      <c r="NNC934" s="220"/>
      <c r="NND934" s="220"/>
      <c r="NNE934" s="220"/>
      <c r="NNF934" s="220"/>
      <c r="NNG934" s="220"/>
      <c r="NNH934" s="220"/>
      <c r="NNI934" s="220"/>
      <c r="NNJ934" s="220"/>
      <c r="NNK934" s="220"/>
      <c r="NNL934" s="220"/>
      <c r="NNM934" s="220"/>
      <c r="NNN934" s="220"/>
      <c r="NNO934" s="220"/>
      <c r="NNP934" s="220"/>
      <c r="NNQ934" s="220"/>
      <c r="NNR934" s="220"/>
      <c r="NNS934" s="220"/>
      <c r="NNT934" s="220"/>
      <c r="NNU934" s="220"/>
      <c r="NNV934" s="220"/>
      <c r="NNW934" s="220"/>
      <c r="NNX934" s="220"/>
      <c r="NNY934" s="220"/>
      <c r="NNZ934" s="220"/>
      <c r="NOA934" s="220"/>
      <c r="NOB934" s="220"/>
      <c r="NOC934" s="220"/>
      <c r="NOD934" s="220"/>
      <c r="NOE934" s="220"/>
      <c r="NOF934" s="220"/>
      <c r="NOG934" s="220"/>
      <c r="NOH934" s="220"/>
      <c r="NOI934" s="220"/>
      <c r="NOJ934" s="220"/>
      <c r="NOK934" s="220"/>
      <c r="NOL934" s="220"/>
      <c r="NOM934" s="220"/>
      <c r="NON934" s="220"/>
      <c r="NOO934" s="220"/>
      <c r="NOP934" s="220"/>
      <c r="NOQ934" s="220"/>
      <c r="NOR934" s="220"/>
      <c r="NOS934" s="220"/>
      <c r="NOT934" s="220"/>
      <c r="NOU934" s="220"/>
      <c r="NOV934" s="220"/>
      <c r="NOW934" s="220"/>
      <c r="NOX934" s="220"/>
      <c r="NOY934" s="220"/>
      <c r="NOZ934" s="220"/>
      <c r="NPA934" s="220"/>
      <c r="NPB934" s="220"/>
      <c r="NPC934" s="220"/>
      <c r="NPD934" s="220"/>
      <c r="NPE934" s="220"/>
      <c r="NPF934" s="220"/>
      <c r="NPG934" s="220"/>
      <c r="NPH934" s="220"/>
      <c r="NPI934" s="220"/>
      <c r="NPJ934" s="220"/>
      <c r="NPK934" s="220"/>
      <c r="NPL934" s="220"/>
      <c r="NPM934" s="220"/>
      <c r="NPN934" s="220"/>
      <c r="NPO934" s="220"/>
      <c r="NPP934" s="220"/>
      <c r="NPQ934" s="220"/>
      <c r="NPR934" s="220"/>
      <c r="NPS934" s="220"/>
      <c r="NPT934" s="220"/>
      <c r="NPU934" s="220"/>
      <c r="NPV934" s="220"/>
      <c r="NPW934" s="220"/>
      <c r="NPX934" s="220"/>
      <c r="NPY934" s="220"/>
      <c r="NPZ934" s="220"/>
      <c r="NQA934" s="220"/>
      <c r="NQB934" s="220"/>
      <c r="NQC934" s="220"/>
      <c r="NQD934" s="220"/>
      <c r="NQE934" s="220"/>
      <c r="NQF934" s="220"/>
      <c r="NQG934" s="220"/>
      <c r="NQH934" s="220"/>
      <c r="NQI934" s="220"/>
      <c r="NQJ934" s="220"/>
      <c r="NQK934" s="220"/>
      <c r="NQL934" s="220"/>
      <c r="NQM934" s="220"/>
      <c r="NQN934" s="220"/>
      <c r="NQO934" s="220"/>
      <c r="NQP934" s="220"/>
      <c r="NQQ934" s="220"/>
      <c r="NQR934" s="220"/>
      <c r="NQS934" s="220"/>
      <c r="NQT934" s="220"/>
      <c r="NQU934" s="220"/>
      <c r="NQV934" s="220"/>
      <c r="NQW934" s="220"/>
      <c r="NQX934" s="220"/>
      <c r="NQY934" s="220"/>
      <c r="NQZ934" s="220"/>
      <c r="NRA934" s="220"/>
      <c r="NRB934" s="220"/>
      <c r="NRC934" s="220"/>
      <c r="NRD934" s="220"/>
      <c r="NRE934" s="220"/>
      <c r="NRF934" s="220"/>
      <c r="NRG934" s="220"/>
      <c r="NRH934" s="220"/>
      <c r="NRI934" s="220"/>
      <c r="NRJ934" s="220"/>
      <c r="NRK934" s="220"/>
      <c r="NRL934" s="220"/>
      <c r="NRM934" s="220"/>
      <c r="NRN934" s="220"/>
      <c r="NRO934" s="220"/>
      <c r="NRP934" s="220"/>
      <c r="NRQ934" s="220"/>
      <c r="NRR934" s="220"/>
      <c r="NRS934" s="220"/>
      <c r="NRT934" s="220"/>
      <c r="NRU934" s="220"/>
      <c r="NRV934" s="220"/>
      <c r="NRW934" s="220"/>
      <c r="NRX934" s="220"/>
      <c r="NRY934" s="220"/>
      <c r="NRZ934" s="220"/>
      <c r="NSA934" s="220"/>
      <c r="NSB934" s="220"/>
      <c r="NSC934" s="220"/>
      <c r="NSD934" s="220"/>
      <c r="NSE934" s="220"/>
      <c r="NSF934" s="220"/>
      <c r="NSG934" s="220"/>
      <c r="NSH934" s="220"/>
      <c r="NSI934" s="220"/>
      <c r="NSJ934" s="220"/>
      <c r="NSK934" s="220"/>
      <c r="NSL934" s="220"/>
      <c r="NSS934" s="220"/>
      <c r="NST934" s="220"/>
      <c r="NSU934" s="220"/>
      <c r="NSV934" s="220"/>
      <c r="NTA934" s="220"/>
      <c r="NTB934" s="220"/>
      <c r="NTC934" s="220"/>
      <c r="NTD934" s="220"/>
      <c r="NTE934" s="220"/>
      <c r="NTF934" s="220"/>
      <c r="NTG934" s="220"/>
      <c r="NTH934" s="220"/>
      <c r="NTI934" s="220"/>
      <c r="NTJ934" s="220"/>
      <c r="NTK934" s="220"/>
      <c r="NTL934" s="220"/>
      <c r="NTM934" s="220"/>
      <c r="NTN934" s="220"/>
      <c r="NTO934" s="220"/>
      <c r="NTP934" s="220"/>
      <c r="NTQ934" s="220"/>
      <c r="NTR934" s="220"/>
      <c r="NTS934" s="220"/>
      <c r="NTT934" s="220"/>
      <c r="NTU934" s="220"/>
      <c r="NTV934" s="220"/>
      <c r="NTW934" s="220"/>
      <c r="NTX934" s="220"/>
      <c r="NTY934" s="220"/>
      <c r="NTZ934" s="220"/>
      <c r="NUA934" s="220"/>
      <c r="NUB934" s="220"/>
      <c r="NUC934" s="220"/>
      <c r="NUD934" s="220"/>
      <c r="NUE934" s="220"/>
      <c r="NUF934" s="220"/>
      <c r="NUG934" s="220"/>
      <c r="NUH934" s="220"/>
      <c r="NUI934" s="220"/>
      <c r="NUJ934" s="220"/>
      <c r="NUK934" s="220"/>
      <c r="NUL934" s="220"/>
      <c r="NUM934" s="220"/>
      <c r="NUN934" s="220"/>
      <c r="NUO934" s="220"/>
      <c r="NUP934" s="220"/>
      <c r="NUQ934" s="220"/>
      <c r="NUR934" s="220"/>
      <c r="NUS934" s="220"/>
      <c r="NUT934" s="220"/>
      <c r="NUU934" s="220"/>
      <c r="NUV934" s="220"/>
      <c r="NUW934" s="220"/>
      <c r="NUX934" s="220"/>
      <c r="NUY934" s="220"/>
      <c r="NUZ934" s="220"/>
      <c r="NVA934" s="220"/>
      <c r="NVB934" s="220"/>
      <c r="NVC934" s="220"/>
      <c r="NVD934" s="220"/>
      <c r="NVE934" s="220"/>
      <c r="NVF934" s="220"/>
      <c r="NVG934" s="220"/>
      <c r="NVH934" s="220"/>
      <c r="NVI934" s="220"/>
      <c r="NVJ934" s="220"/>
      <c r="NVK934" s="220"/>
      <c r="NVL934" s="220"/>
      <c r="NVM934" s="220"/>
      <c r="NVN934" s="220"/>
      <c r="NVO934" s="220"/>
      <c r="NVP934" s="220"/>
      <c r="NVQ934" s="220"/>
      <c r="NVR934" s="220"/>
      <c r="NVS934" s="220"/>
      <c r="NVT934" s="220"/>
      <c r="NVU934" s="220"/>
      <c r="NVV934" s="220"/>
      <c r="NVW934" s="220"/>
      <c r="NVX934" s="220"/>
      <c r="NVY934" s="220"/>
      <c r="NVZ934" s="220"/>
      <c r="NWA934" s="220"/>
      <c r="NWB934" s="220"/>
      <c r="NWC934" s="220"/>
      <c r="NWD934" s="220"/>
      <c r="NWE934" s="220"/>
      <c r="NWF934" s="220"/>
      <c r="NWG934" s="220"/>
      <c r="NWH934" s="220"/>
      <c r="NWI934" s="220"/>
      <c r="NWJ934" s="220"/>
      <c r="NWK934" s="220"/>
      <c r="NWL934" s="220"/>
      <c r="NWM934" s="220"/>
      <c r="NWN934" s="220"/>
      <c r="NWO934" s="220"/>
      <c r="NWP934" s="220"/>
      <c r="NWQ934" s="220"/>
      <c r="NWR934" s="220"/>
      <c r="NWS934" s="220"/>
      <c r="NWT934" s="220"/>
      <c r="NWU934" s="220"/>
      <c r="NWV934" s="220"/>
      <c r="NWW934" s="220"/>
      <c r="NWX934" s="220"/>
      <c r="NWY934" s="220"/>
      <c r="NWZ934" s="220"/>
      <c r="NXA934" s="220"/>
      <c r="NXB934" s="220"/>
      <c r="NXC934" s="220"/>
      <c r="NXD934" s="220"/>
      <c r="NXE934" s="220"/>
      <c r="NXF934" s="220"/>
      <c r="NXG934" s="220"/>
      <c r="NXH934" s="220"/>
      <c r="NXI934" s="220"/>
      <c r="NXJ934" s="220"/>
      <c r="NXK934" s="220"/>
      <c r="NXL934" s="220"/>
      <c r="NXM934" s="220"/>
      <c r="NXN934" s="220"/>
      <c r="NXO934" s="220"/>
      <c r="NXP934" s="220"/>
      <c r="NXQ934" s="220"/>
      <c r="NXR934" s="220"/>
      <c r="NXS934" s="220"/>
      <c r="NXT934" s="220"/>
      <c r="NXU934" s="220"/>
      <c r="NXV934" s="220"/>
      <c r="NXW934" s="220"/>
      <c r="NXX934" s="220"/>
      <c r="NXY934" s="220"/>
      <c r="NXZ934" s="220"/>
      <c r="NYA934" s="220"/>
      <c r="NYB934" s="220"/>
      <c r="NYC934" s="220"/>
      <c r="NYD934" s="220"/>
      <c r="NYE934" s="220"/>
      <c r="NYF934" s="220"/>
      <c r="NYG934" s="220"/>
      <c r="NYH934" s="220"/>
      <c r="NYI934" s="220"/>
      <c r="NYJ934" s="220"/>
      <c r="NYK934" s="220"/>
      <c r="NYL934" s="220"/>
      <c r="NYM934" s="220"/>
      <c r="NYN934" s="220"/>
      <c r="NYO934" s="220"/>
      <c r="NYP934" s="220"/>
      <c r="NYQ934" s="220"/>
      <c r="NYR934" s="220"/>
      <c r="NYS934" s="220"/>
      <c r="NYT934" s="220"/>
      <c r="NYU934" s="220"/>
      <c r="NYV934" s="220"/>
      <c r="NYW934" s="220"/>
      <c r="NYX934" s="220"/>
      <c r="NYY934" s="220"/>
      <c r="NYZ934" s="220"/>
      <c r="NZA934" s="220"/>
      <c r="NZB934" s="220"/>
      <c r="NZC934" s="220"/>
      <c r="NZD934" s="220"/>
      <c r="NZE934" s="220"/>
      <c r="NZF934" s="220"/>
      <c r="NZG934" s="220"/>
      <c r="NZH934" s="220"/>
      <c r="NZI934" s="220"/>
      <c r="NZJ934" s="220"/>
      <c r="NZK934" s="220"/>
      <c r="NZL934" s="220"/>
      <c r="NZM934" s="220"/>
      <c r="NZN934" s="220"/>
      <c r="NZO934" s="220"/>
      <c r="NZP934" s="220"/>
      <c r="NZQ934" s="220"/>
      <c r="NZR934" s="220"/>
      <c r="NZS934" s="220"/>
      <c r="NZT934" s="220"/>
      <c r="NZU934" s="220"/>
      <c r="NZV934" s="220"/>
      <c r="NZW934" s="220"/>
      <c r="NZX934" s="220"/>
      <c r="NZY934" s="220"/>
      <c r="NZZ934" s="220"/>
      <c r="OAA934" s="220"/>
      <c r="OAB934" s="220"/>
      <c r="OAC934" s="220"/>
      <c r="OAD934" s="220"/>
      <c r="OAE934" s="220"/>
      <c r="OAF934" s="220"/>
      <c r="OAG934" s="220"/>
      <c r="OAH934" s="220"/>
      <c r="OAI934" s="220"/>
      <c r="OAJ934" s="220"/>
      <c r="OAK934" s="220"/>
      <c r="OAL934" s="220"/>
      <c r="OAM934" s="220"/>
      <c r="OAN934" s="220"/>
      <c r="OAO934" s="220"/>
      <c r="OAP934" s="220"/>
      <c r="OAQ934" s="220"/>
      <c r="OAR934" s="220"/>
      <c r="OAS934" s="220"/>
      <c r="OAT934" s="220"/>
      <c r="OAU934" s="220"/>
      <c r="OAV934" s="220"/>
      <c r="OAW934" s="220"/>
      <c r="OAX934" s="220"/>
      <c r="OAY934" s="220"/>
      <c r="OAZ934" s="220"/>
      <c r="OBA934" s="220"/>
      <c r="OBB934" s="220"/>
      <c r="OBC934" s="220"/>
      <c r="OBD934" s="220"/>
      <c r="OBE934" s="220"/>
      <c r="OBF934" s="220"/>
      <c r="OBG934" s="220"/>
      <c r="OBH934" s="220"/>
      <c r="OBI934" s="220"/>
      <c r="OBJ934" s="220"/>
      <c r="OBK934" s="220"/>
      <c r="OBL934" s="220"/>
      <c r="OBM934" s="220"/>
      <c r="OBN934" s="220"/>
      <c r="OBO934" s="220"/>
      <c r="OBP934" s="220"/>
      <c r="OBQ934" s="220"/>
      <c r="OBR934" s="220"/>
      <c r="OBS934" s="220"/>
      <c r="OBT934" s="220"/>
      <c r="OBU934" s="220"/>
      <c r="OBV934" s="220"/>
      <c r="OBW934" s="220"/>
      <c r="OBX934" s="220"/>
      <c r="OBY934" s="220"/>
      <c r="OBZ934" s="220"/>
      <c r="OCA934" s="220"/>
      <c r="OCB934" s="220"/>
      <c r="OCC934" s="220"/>
      <c r="OCD934" s="220"/>
      <c r="OCE934" s="220"/>
      <c r="OCF934" s="220"/>
      <c r="OCG934" s="220"/>
      <c r="OCH934" s="220"/>
      <c r="OCO934" s="220"/>
      <c r="OCP934" s="220"/>
      <c r="OCQ934" s="220"/>
      <c r="OCR934" s="220"/>
      <c r="OCW934" s="220"/>
      <c r="OCX934" s="220"/>
      <c r="OCY934" s="220"/>
      <c r="OCZ934" s="220"/>
      <c r="ODA934" s="220"/>
      <c r="ODB934" s="220"/>
      <c r="ODC934" s="220"/>
      <c r="ODD934" s="220"/>
      <c r="ODE934" s="220"/>
      <c r="ODF934" s="220"/>
      <c r="ODG934" s="220"/>
      <c r="ODH934" s="220"/>
      <c r="ODI934" s="220"/>
      <c r="ODJ934" s="220"/>
      <c r="ODK934" s="220"/>
      <c r="ODL934" s="220"/>
      <c r="ODM934" s="220"/>
      <c r="ODN934" s="220"/>
      <c r="ODO934" s="220"/>
      <c r="ODP934" s="220"/>
      <c r="ODQ934" s="220"/>
      <c r="ODR934" s="220"/>
      <c r="ODS934" s="220"/>
      <c r="ODT934" s="220"/>
      <c r="ODU934" s="220"/>
      <c r="ODV934" s="220"/>
      <c r="ODW934" s="220"/>
      <c r="ODX934" s="220"/>
      <c r="ODY934" s="220"/>
      <c r="ODZ934" s="220"/>
      <c r="OEA934" s="220"/>
      <c r="OEB934" s="220"/>
      <c r="OEC934" s="220"/>
      <c r="OED934" s="220"/>
      <c r="OEE934" s="220"/>
      <c r="OEF934" s="220"/>
      <c r="OEG934" s="220"/>
      <c r="OEH934" s="220"/>
      <c r="OEI934" s="220"/>
      <c r="OEJ934" s="220"/>
      <c r="OEK934" s="220"/>
      <c r="OEL934" s="220"/>
      <c r="OEM934" s="220"/>
      <c r="OEN934" s="220"/>
      <c r="OEO934" s="220"/>
      <c r="OEP934" s="220"/>
      <c r="OEQ934" s="220"/>
      <c r="OER934" s="220"/>
      <c r="OES934" s="220"/>
      <c r="OET934" s="220"/>
      <c r="OEU934" s="220"/>
      <c r="OEV934" s="220"/>
      <c r="OEW934" s="220"/>
      <c r="OEX934" s="220"/>
      <c r="OEY934" s="220"/>
      <c r="OEZ934" s="220"/>
      <c r="OFA934" s="220"/>
      <c r="OFB934" s="220"/>
      <c r="OFC934" s="220"/>
      <c r="OFD934" s="220"/>
      <c r="OFE934" s="220"/>
      <c r="OFF934" s="220"/>
      <c r="OFG934" s="220"/>
      <c r="OFH934" s="220"/>
      <c r="OFI934" s="220"/>
      <c r="OFJ934" s="220"/>
      <c r="OFK934" s="220"/>
      <c r="OFL934" s="220"/>
      <c r="OFM934" s="220"/>
      <c r="OFN934" s="220"/>
      <c r="OFO934" s="220"/>
      <c r="OFP934" s="220"/>
      <c r="OFQ934" s="220"/>
      <c r="OFR934" s="220"/>
      <c r="OFS934" s="220"/>
      <c r="OFT934" s="220"/>
      <c r="OFU934" s="220"/>
      <c r="OFV934" s="220"/>
      <c r="OFW934" s="220"/>
      <c r="OFX934" s="220"/>
      <c r="OFY934" s="220"/>
      <c r="OFZ934" s="220"/>
      <c r="OGA934" s="220"/>
      <c r="OGB934" s="220"/>
      <c r="OGC934" s="220"/>
      <c r="OGD934" s="220"/>
      <c r="OGE934" s="220"/>
      <c r="OGF934" s="220"/>
      <c r="OGG934" s="220"/>
      <c r="OGH934" s="220"/>
      <c r="OGI934" s="220"/>
      <c r="OGJ934" s="220"/>
      <c r="OGK934" s="220"/>
      <c r="OGL934" s="220"/>
      <c r="OGM934" s="220"/>
      <c r="OGN934" s="220"/>
      <c r="OGO934" s="220"/>
      <c r="OGP934" s="220"/>
      <c r="OGQ934" s="220"/>
      <c r="OGR934" s="220"/>
      <c r="OGS934" s="220"/>
      <c r="OGT934" s="220"/>
      <c r="OGU934" s="220"/>
      <c r="OGV934" s="220"/>
      <c r="OGW934" s="220"/>
      <c r="OGX934" s="220"/>
      <c r="OGY934" s="220"/>
      <c r="OGZ934" s="220"/>
      <c r="OHA934" s="220"/>
      <c r="OHB934" s="220"/>
      <c r="OHC934" s="220"/>
      <c r="OHD934" s="220"/>
      <c r="OHE934" s="220"/>
      <c r="OHF934" s="220"/>
      <c r="OHG934" s="220"/>
      <c r="OHH934" s="220"/>
      <c r="OHI934" s="220"/>
      <c r="OHJ934" s="220"/>
      <c r="OHK934" s="220"/>
      <c r="OHL934" s="220"/>
      <c r="OHM934" s="220"/>
      <c r="OHN934" s="220"/>
      <c r="OHO934" s="220"/>
      <c r="OHP934" s="220"/>
      <c r="OHQ934" s="220"/>
      <c r="OHR934" s="220"/>
      <c r="OHS934" s="220"/>
      <c r="OHT934" s="220"/>
      <c r="OHU934" s="220"/>
      <c r="OHV934" s="220"/>
      <c r="OHW934" s="220"/>
      <c r="OHX934" s="220"/>
      <c r="OHY934" s="220"/>
      <c r="OHZ934" s="220"/>
      <c r="OIA934" s="220"/>
      <c r="OIB934" s="220"/>
      <c r="OIC934" s="220"/>
      <c r="OID934" s="220"/>
      <c r="OIE934" s="220"/>
      <c r="OIF934" s="220"/>
      <c r="OIG934" s="220"/>
      <c r="OIH934" s="220"/>
      <c r="OII934" s="220"/>
      <c r="OIJ934" s="220"/>
      <c r="OIK934" s="220"/>
      <c r="OIL934" s="220"/>
      <c r="OIM934" s="220"/>
      <c r="OIN934" s="220"/>
      <c r="OIO934" s="220"/>
      <c r="OIP934" s="220"/>
      <c r="OIQ934" s="220"/>
      <c r="OIR934" s="220"/>
      <c r="OIS934" s="220"/>
      <c r="OIT934" s="220"/>
      <c r="OIU934" s="220"/>
      <c r="OIV934" s="220"/>
      <c r="OIW934" s="220"/>
      <c r="OIX934" s="220"/>
      <c r="OIY934" s="220"/>
      <c r="OIZ934" s="220"/>
      <c r="OJA934" s="220"/>
      <c r="OJB934" s="220"/>
      <c r="OJC934" s="220"/>
      <c r="OJD934" s="220"/>
      <c r="OJE934" s="220"/>
      <c r="OJF934" s="220"/>
      <c r="OJG934" s="220"/>
      <c r="OJH934" s="220"/>
      <c r="OJI934" s="220"/>
      <c r="OJJ934" s="220"/>
      <c r="OJK934" s="220"/>
      <c r="OJL934" s="220"/>
      <c r="OJM934" s="220"/>
      <c r="OJN934" s="220"/>
      <c r="OJO934" s="220"/>
      <c r="OJP934" s="220"/>
      <c r="OJQ934" s="220"/>
      <c r="OJR934" s="220"/>
      <c r="OJS934" s="220"/>
      <c r="OJT934" s="220"/>
      <c r="OJU934" s="220"/>
      <c r="OJV934" s="220"/>
      <c r="OJW934" s="220"/>
      <c r="OJX934" s="220"/>
      <c r="OJY934" s="220"/>
      <c r="OJZ934" s="220"/>
      <c r="OKA934" s="220"/>
      <c r="OKB934" s="220"/>
      <c r="OKC934" s="220"/>
      <c r="OKD934" s="220"/>
      <c r="OKE934" s="220"/>
      <c r="OKF934" s="220"/>
      <c r="OKG934" s="220"/>
      <c r="OKH934" s="220"/>
      <c r="OKI934" s="220"/>
      <c r="OKJ934" s="220"/>
      <c r="OKK934" s="220"/>
      <c r="OKL934" s="220"/>
      <c r="OKM934" s="220"/>
      <c r="OKN934" s="220"/>
      <c r="OKO934" s="220"/>
      <c r="OKP934" s="220"/>
      <c r="OKQ934" s="220"/>
      <c r="OKR934" s="220"/>
      <c r="OKS934" s="220"/>
      <c r="OKT934" s="220"/>
      <c r="OKU934" s="220"/>
      <c r="OKV934" s="220"/>
      <c r="OKW934" s="220"/>
      <c r="OKX934" s="220"/>
      <c r="OKY934" s="220"/>
      <c r="OKZ934" s="220"/>
      <c r="OLA934" s="220"/>
      <c r="OLB934" s="220"/>
      <c r="OLC934" s="220"/>
      <c r="OLD934" s="220"/>
      <c r="OLE934" s="220"/>
      <c r="OLF934" s="220"/>
      <c r="OLG934" s="220"/>
      <c r="OLH934" s="220"/>
      <c r="OLI934" s="220"/>
      <c r="OLJ934" s="220"/>
      <c r="OLK934" s="220"/>
      <c r="OLL934" s="220"/>
      <c r="OLM934" s="220"/>
      <c r="OLN934" s="220"/>
      <c r="OLO934" s="220"/>
      <c r="OLP934" s="220"/>
      <c r="OLQ934" s="220"/>
      <c r="OLR934" s="220"/>
      <c r="OLS934" s="220"/>
      <c r="OLT934" s="220"/>
      <c r="OLU934" s="220"/>
      <c r="OLV934" s="220"/>
      <c r="OLW934" s="220"/>
      <c r="OLX934" s="220"/>
      <c r="OLY934" s="220"/>
      <c r="OLZ934" s="220"/>
      <c r="OMA934" s="220"/>
      <c r="OMB934" s="220"/>
      <c r="OMC934" s="220"/>
      <c r="OMD934" s="220"/>
      <c r="OMK934" s="220"/>
      <c r="OML934" s="220"/>
      <c r="OMM934" s="220"/>
      <c r="OMN934" s="220"/>
      <c r="OMS934" s="220"/>
      <c r="OMT934" s="220"/>
      <c r="OMU934" s="220"/>
      <c r="OMV934" s="220"/>
      <c r="OMW934" s="220"/>
      <c r="OMX934" s="220"/>
      <c r="OMY934" s="220"/>
      <c r="OMZ934" s="220"/>
      <c r="ONA934" s="220"/>
      <c r="ONB934" s="220"/>
      <c r="ONC934" s="220"/>
      <c r="OND934" s="220"/>
      <c r="ONE934" s="220"/>
      <c r="ONF934" s="220"/>
      <c r="ONG934" s="220"/>
      <c r="ONH934" s="220"/>
      <c r="ONI934" s="220"/>
      <c r="ONJ934" s="220"/>
      <c r="ONK934" s="220"/>
      <c r="ONL934" s="220"/>
      <c r="ONM934" s="220"/>
      <c r="ONN934" s="220"/>
      <c r="ONO934" s="220"/>
      <c r="ONP934" s="220"/>
      <c r="ONQ934" s="220"/>
      <c r="ONR934" s="220"/>
      <c r="ONS934" s="220"/>
      <c r="ONT934" s="220"/>
      <c r="ONU934" s="220"/>
      <c r="ONV934" s="220"/>
      <c r="ONW934" s="220"/>
      <c r="ONX934" s="220"/>
      <c r="ONY934" s="220"/>
      <c r="ONZ934" s="220"/>
      <c r="OOA934" s="220"/>
      <c r="OOB934" s="220"/>
      <c r="OOC934" s="220"/>
      <c r="OOD934" s="220"/>
      <c r="OOE934" s="220"/>
      <c r="OOF934" s="220"/>
      <c r="OOG934" s="220"/>
      <c r="OOH934" s="220"/>
      <c r="OOI934" s="220"/>
      <c r="OOJ934" s="220"/>
      <c r="OOK934" s="220"/>
      <c r="OOL934" s="220"/>
      <c r="OOM934" s="220"/>
      <c r="OON934" s="220"/>
      <c r="OOO934" s="220"/>
      <c r="OOP934" s="220"/>
      <c r="OOQ934" s="220"/>
      <c r="OOR934" s="220"/>
      <c r="OOS934" s="220"/>
      <c r="OOT934" s="220"/>
      <c r="OOU934" s="220"/>
      <c r="OOV934" s="220"/>
      <c r="OOW934" s="220"/>
      <c r="OOX934" s="220"/>
      <c r="OOY934" s="220"/>
      <c r="OOZ934" s="220"/>
      <c r="OPA934" s="220"/>
      <c r="OPB934" s="220"/>
      <c r="OPC934" s="220"/>
      <c r="OPD934" s="220"/>
      <c r="OPE934" s="220"/>
      <c r="OPF934" s="220"/>
      <c r="OPG934" s="220"/>
      <c r="OPH934" s="220"/>
      <c r="OPI934" s="220"/>
      <c r="OPJ934" s="220"/>
      <c r="OPK934" s="220"/>
      <c r="OPL934" s="220"/>
      <c r="OPM934" s="220"/>
      <c r="OPN934" s="220"/>
      <c r="OPO934" s="220"/>
      <c r="OPP934" s="220"/>
      <c r="OPQ934" s="220"/>
      <c r="OPR934" s="220"/>
      <c r="OPS934" s="220"/>
      <c r="OPT934" s="220"/>
      <c r="OPU934" s="220"/>
      <c r="OPV934" s="220"/>
      <c r="OPW934" s="220"/>
      <c r="OPX934" s="220"/>
      <c r="OPY934" s="220"/>
      <c r="OPZ934" s="220"/>
      <c r="OQA934" s="220"/>
      <c r="OQB934" s="220"/>
      <c r="OQC934" s="220"/>
      <c r="OQD934" s="220"/>
      <c r="OQE934" s="220"/>
      <c r="OQF934" s="220"/>
      <c r="OQG934" s="220"/>
      <c r="OQH934" s="220"/>
      <c r="OQI934" s="220"/>
      <c r="OQJ934" s="220"/>
      <c r="OQK934" s="220"/>
      <c r="OQL934" s="220"/>
      <c r="OQM934" s="220"/>
      <c r="OQN934" s="220"/>
      <c r="OQO934" s="220"/>
      <c r="OQP934" s="220"/>
      <c r="OQQ934" s="220"/>
      <c r="OQR934" s="220"/>
      <c r="OQS934" s="220"/>
      <c r="OQT934" s="220"/>
      <c r="OQU934" s="220"/>
      <c r="OQV934" s="220"/>
      <c r="OQW934" s="220"/>
      <c r="OQX934" s="220"/>
      <c r="OQY934" s="220"/>
      <c r="OQZ934" s="220"/>
      <c r="ORA934" s="220"/>
      <c r="ORB934" s="220"/>
      <c r="ORC934" s="220"/>
      <c r="ORD934" s="220"/>
      <c r="ORE934" s="220"/>
      <c r="ORF934" s="220"/>
      <c r="ORG934" s="220"/>
      <c r="ORH934" s="220"/>
      <c r="ORI934" s="220"/>
      <c r="ORJ934" s="220"/>
      <c r="ORK934" s="220"/>
      <c r="ORL934" s="220"/>
      <c r="ORM934" s="220"/>
      <c r="ORN934" s="220"/>
      <c r="ORO934" s="220"/>
      <c r="ORP934" s="220"/>
      <c r="ORQ934" s="220"/>
      <c r="ORR934" s="220"/>
      <c r="ORS934" s="220"/>
      <c r="ORT934" s="220"/>
      <c r="ORU934" s="220"/>
      <c r="ORV934" s="220"/>
      <c r="ORW934" s="220"/>
      <c r="ORX934" s="220"/>
      <c r="ORY934" s="220"/>
      <c r="ORZ934" s="220"/>
      <c r="OSA934" s="220"/>
      <c r="OSB934" s="220"/>
      <c r="OSC934" s="220"/>
      <c r="OSD934" s="220"/>
      <c r="OSE934" s="220"/>
      <c r="OSF934" s="220"/>
      <c r="OSG934" s="220"/>
      <c r="OSH934" s="220"/>
      <c r="OSI934" s="220"/>
      <c r="OSJ934" s="220"/>
      <c r="OSK934" s="220"/>
      <c r="OSL934" s="220"/>
      <c r="OSM934" s="220"/>
      <c r="OSN934" s="220"/>
      <c r="OSO934" s="220"/>
      <c r="OSP934" s="220"/>
      <c r="OSQ934" s="220"/>
      <c r="OSR934" s="220"/>
      <c r="OSS934" s="220"/>
      <c r="OST934" s="220"/>
      <c r="OSU934" s="220"/>
      <c r="OSV934" s="220"/>
      <c r="OSW934" s="220"/>
      <c r="OSX934" s="220"/>
      <c r="OSY934" s="220"/>
      <c r="OSZ934" s="220"/>
      <c r="OTA934" s="220"/>
      <c r="OTB934" s="220"/>
      <c r="OTC934" s="220"/>
      <c r="OTD934" s="220"/>
      <c r="OTE934" s="220"/>
      <c r="OTF934" s="220"/>
      <c r="OTG934" s="220"/>
      <c r="OTH934" s="220"/>
      <c r="OTI934" s="220"/>
      <c r="OTJ934" s="220"/>
      <c r="OTK934" s="220"/>
      <c r="OTL934" s="220"/>
      <c r="OTM934" s="220"/>
      <c r="OTN934" s="220"/>
      <c r="OTO934" s="220"/>
      <c r="OTP934" s="220"/>
      <c r="OTQ934" s="220"/>
      <c r="OTR934" s="220"/>
      <c r="OTS934" s="220"/>
      <c r="OTT934" s="220"/>
      <c r="OTU934" s="220"/>
      <c r="OTV934" s="220"/>
      <c r="OTW934" s="220"/>
      <c r="OTX934" s="220"/>
      <c r="OTY934" s="220"/>
      <c r="OTZ934" s="220"/>
      <c r="OUA934" s="220"/>
      <c r="OUB934" s="220"/>
      <c r="OUC934" s="220"/>
      <c r="OUD934" s="220"/>
      <c r="OUE934" s="220"/>
      <c r="OUF934" s="220"/>
      <c r="OUG934" s="220"/>
      <c r="OUH934" s="220"/>
      <c r="OUI934" s="220"/>
      <c r="OUJ934" s="220"/>
      <c r="OUK934" s="220"/>
      <c r="OUL934" s="220"/>
      <c r="OUM934" s="220"/>
      <c r="OUN934" s="220"/>
      <c r="OUO934" s="220"/>
      <c r="OUP934" s="220"/>
      <c r="OUQ934" s="220"/>
      <c r="OUR934" s="220"/>
      <c r="OUS934" s="220"/>
      <c r="OUT934" s="220"/>
      <c r="OUU934" s="220"/>
      <c r="OUV934" s="220"/>
      <c r="OUW934" s="220"/>
      <c r="OUX934" s="220"/>
      <c r="OUY934" s="220"/>
      <c r="OUZ934" s="220"/>
      <c r="OVA934" s="220"/>
      <c r="OVB934" s="220"/>
      <c r="OVC934" s="220"/>
      <c r="OVD934" s="220"/>
      <c r="OVE934" s="220"/>
      <c r="OVF934" s="220"/>
      <c r="OVG934" s="220"/>
      <c r="OVH934" s="220"/>
      <c r="OVI934" s="220"/>
      <c r="OVJ934" s="220"/>
      <c r="OVK934" s="220"/>
      <c r="OVL934" s="220"/>
      <c r="OVM934" s="220"/>
      <c r="OVN934" s="220"/>
      <c r="OVO934" s="220"/>
      <c r="OVP934" s="220"/>
      <c r="OVQ934" s="220"/>
      <c r="OVR934" s="220"/>
      <c r="OVS934" s="220"/>
      <c r="OVT934" s="220"/>
      <c r="OVU934" s="220"/>
      <c r="OVV934" s="220"/>
      <c r="OVW934" s="220"/>
      <c r="OVX934" s="220"/>
      <c r="OVY934" s="220"/>
      <c r="OVZ934" s="220"/>
      <c r="OWG934" s="220"/>
      <c r="OWH934" s="220"/>
      <c r="OWI934" s="220"/>
      <c r="OWJ934" s="220"/>
      <c r="OWO934" s="220"/>
      <c r="OWP934" s="220"/>
      <c r="OWQ934" s="220"/>
      <c r="OWR934" s="220"/>
      <c r="OWS934" s="220"/>
      <c r="OWT934" s="220"/>
      <c r="OWU934" s="220"/>
      <c r="OWV934" s="220"/>
      <c r="OWW934" s="220"/>
      <c r="OWX934" s="220"/>
      <c r="OWY934" s="220"/>
      <c r="OWZ934" s="220"/>
      <c r="OXA934" s="220"/>
      <c r="OXB934" s="220"/>
      <c r="OXC934" s="220"/>
      <c r="OXD934" s="220"/>
      <c r="OXE934" s="220"/>
      <c r="OXF934" s="220"/>
      <c r="OXG934" s="220"/>
      <c r="OXH934" s="220"/>
      <c r="OXI934" s="220"/>
      <c r="OXJ934" s="220"/>
      <c r="OXK934" s="220"/>
      <c r="OXL934" s="220"/>
      <c r="OXM934" s="220"/>
      <c r="OXN934" s="220"/>
      <c r="OXO934" s="220"/>
      <c r="OXP934" s="220"/>
      <c r="OXQ934" s="220"/>
      <c r="OXR934" s="220"/>
      <c r="OXS934" s="220"/>
      <c r="OXT934" s="220"/>
      <c r="OXU934" s="220"/>
      <c r="OXV934" s="220"/>
      <c r="OXW934" s="220"/>
      <c r="OXX934" s="220"/>
      <c r="OXY934" s="220"/>
      <c r="OXZ934" s="220"/>
      <c r="OYA934" s="220"/>
      <c r="OYB934" s="220"/>
      <c r="OYC934" s="220"/>
      <c r="OYD934" s="220"/>
      <c r="OYE934" s="220"/>
      <c r="OYF934" s="220"/>
      <c r="OYG934" s="220"/>
      <c r="OYH934" s="220"/>
      <c r="OYI934" s="220"/>
      <c r="OYJ934" s="220"/>
      <c r="OYK934" s="220"/>
      <c r="OYL934" s="220"/>
      <c r="OYM934" s="220"/>
      <c r="OYN934" s="220"/>
      <c r="OYO934" s="220"/>
      <c r="OYP934" s="220"/>
      <c r="OYQ934" s="220"/>
      <c r="OYR934" s="220"/>
      <c r="OYS934" s="220"/>
      <c r="OYT934" s="220"/>
      <c r="OYU934" s="220"/>
      <c r="OYV934" s="220"/>
      <c r="OYW934" s="220"/>
      <c r="OYX934" s="220"/>
      <c r="OYY934" s="220"/>
      <c r="OYZ934" s="220"/>
      <c r="OZA934" s="220"/>
      <c r="OZB934" s="220"/>
      <c r="OZC934" s="220"/>
      <c r="OZD934" s="220"/>
      <c r="OZE934" s="220"/>
      <c r="OZF934" s="220"/>
      <c r="OZG934" s="220"/>
      <c r="OZH934" s="220"/>
      <c r="OZI934" s="220"/>
      <c r="OZJ934" s="220"/>
      <c r="OZK934" s="220"/>
      <c r="OZL934" s="220"/>
      <c r="OZM934" s="220"/>
      <c r="OZN934" s="220"/>
      <c r="OZO934" s="220"/>
      <c r="OZP934" s="220"/>
      <c r="OZQ934" s="220"/>
      <c r="OZR934" s="220"/>
      <c r="OZS934" s="220"/>
      <c r="OZT934" s="220"/>
      <c r="OZU934" s="220"/>
      <c r="OZV934" s="220"/>
      <c r="OZW934" s="220"/>
      <c r="OZX934" s="220"/>
      <c r="OZY934" s="220"/>
      <c r="OZZ934" s="220"/>
      <c r="PAA934" s="220"/>
      <c r="PAB934" s="220"/>
      <c r="PAC934" s="220"/>
      <c r="PAD934" s="220"/>
      <c r="PAE934" s="220"/>
      <c r="PAF934" s="220"/>
      <c r="PAG934" s="220"/>
      <c r="PAH934" s="220"/>
      <c r="PAI934" s="220"/>
      <c r="PAJ934" s="220"/>
      <c r="PAK934" s="220"/>
      <c r="PAL934" s="220"/>
      <c r="PAM934" s="220"/>
      <c r="PAN934" s="220"/>
      <c r="PAO934" s="220"/>
      <c r="PAP934" s="220"/>
      <c r="PAQ934" s="220"/>
      <c r="PAR934" s="220"/>
      <c r="PAS934" s="220"/>
      <c r="PAT934" s="220"/>
      <c r="PAU934" s="220"/>
      <c r="PAV934" s="220"/>
      <c r="PAW934" s="220"/>
      <c r="PAX934" s="220"/>
      <c r="PAY934" s="220"/>
      <c r="PAZ934" s="220"/>
      <c r="PBA934" s="220"/>
      <c r="PBB934" s="220"/>
      <c r="PBC934" s="220"/>
      <c r="PBD934" s="220"/>
      <c r="PBE934" s="220"/>
      <c r="PBF934" s="220"/>
      <c r="PBG934" s="220"/>
      <c r="PBH934" s="220"/>
      <c r="PBI934" s="220"/>
      <c r="PBJ934" s="220"/>
      <c r="PBK934" s="220"/>
      <c r="PBL934" s="220"/>
      <c r="PBM934" s="220"/>
      <c r="PBN934" s="220"/>
      <c r="PBO934" s="220"/>
      <c r="PBP934" s="220"/>
      <c r="PBQ934" s="220"/>
      <c r="PBR934" s="220"/>
      <c r="PBS934" s="220"/>
      <c r="PBT934" s="220"/>
      <c r="PBU934" s="220"/>
      <c r="PBV934" s="220"/>
      <c r="PBW934" s="220"/>
      <c r="PBX934" s="220"/>
      <c r="PBY934" s="220"/>
      <c r="PBZ934" s="220"/>
      <c r="PCA934" s="220"/>
      <c r="PCB934" s="220"/>
      <c r="PCC934" s="220"/>
      <c r="PCD934" s="220"/>
      <c r="PCE934" s="220"/>
      <c r="PCF934" s="220"/>
      <c r="PCG934" s="220"/>
      <c r="PCH934" s="220"/>
      <c r="PCI934" s="220"/>
      <c r="PCJ934" s="220"/>
      <c r="PCK934" s="220"/>
      <c r="PCL934" s="220"/>
      <c r="PCM934" s="220"/>
      <c r="PCN934" s="220"/>
      <c r="PCO934" s="220"/>
      <c r="PCP934" s="220"/>
      <c r="PCQ934" s="220"/>
      <c r="PCR934" s="220"/>
      <c r="PCS934" s="220"/>
      <c r="PCT934" s="220"/>
      <c r="PCU934" s="220"/>
      <c r="PCV934" s="220"/>
      <c r="PCW934" s="220"/>
      <c r="PCX934" s="220"/>
      <c r="PCY934" s="220"/>
      <c r="PCZ934" s="220"/>
      <c r="PDA934" s="220"/>
      <c r="PDB934" s="220"/>
      <c r="PDC934" s="220"/>
      <c r="PDD934" s="220"/>
      <c r="PDE934" s="220"/>
      <c r="PDF934" s="220"/>
      <c r="PDG934" s="220"/>
      <c r="PDH934" s="220"/>
      <c r="PDI934" s="220"/>
      <c r="PDJ934" s="220"/>
      <c r="PDK934" s="220"/>
      <c r="PDL934" s="220"/>
      <c r="PDM934" s="220"/>
      <c r="PDN934" s="220"/>
      <c r="PDO934" s="220"/>
      <c r="PDP934" s="220"/>
      <c r="PDQ934" s="220"/>
      <c r="PDR934" s="220"/>
      <c r="PDS934" s="220"/>
      <c r="PDT934" s="220"/>
      <c r="PDU934" s="220"/>
      <c r="PDV934" s="220"/>
      <c r="PDW934" s="220"/>
      <c r="PDX934" s="220"/>
      <c r="PDY934" s="220"/>
      <c r="PDZ934" s="220"/>
      <c r="PEA934" s="220"/>
      <c r="PEB934" s="220"/>
      <c r="PEC934" s="220"/>
      <c r="PED934" s="220"/>
      <c r="PEE934" s="220"/>
      <c r="PEF934" s="220"/>
      <c r="PEG934" s="220"/>
      <c r="PEH934" s="220"/>
      <c r="PEI934" s="220"/>
      <c r="PEJ934" s="220"/>
      <c r="PEK934" s="220"/>
      <c r="PEL934" s="220"/>
      <c r="PEM934" s="220"/>
      <c r="PEN934" s="220"/>
      <c r="PEO934" s="220"/>
      <c r="PEP934" s="220"/>
      <c r="PEQ934" s="220"/>
      <c r="PER934" s="220"/>
      <c r="PES934" s="220"/>
      <c r="PET934" s="220"/>
      <c r="PEU934" s="220"/>
      <c r="PEV934" s="220"/>
      <c r="PEW934" s="220"/>
      <c r="PEX934" s="220"/>
      <c r="PEY934" s="220"/>
      <c r="PEZ934" s="220"/>
      <c r="PFA934" s="220"/>
      <c r="PFB934" s="220"/>
      <c r="PFC934" s="220"/>
      <c r="PFD934" s="220"/>
      <c r="PFE934" s="220"/>
      <c r="PFF934" s="220"/>
      <c r="PFG934" s="220"/>
      <c r="PFH934" s="220"/>
      <c r="PFI934" s="220"/>
      <c r="PFJ934" s="220"/>
      <c r="PFK934" s="220"/>
      <c r="PFL934" s="220"/>
      <c r="PFM934" s="220"/>
      <c r="PFN934" s="220"/>
      <c r="PFO934" s="220"/>
      <c r="PFP934" s="220"/>
      <c r="PFQ934" s="220"/>
      <c r="PFR934" s="220"/>
      <c r="PFS934" s="220"/>
      <c r="PFT934" s="220"/>
      <c r="PFU934" s="220"/>
      <c r="PFV934" s="220"/>
      <c r="PGC934" s="220"/>
      <c r="PGD934" s="220"/>
      <c r="PGE934" s="220"/>
      <c r="PGF934" s="220"/>
      <c r="PGK934" s="220"/>
      <c r="PGL934" s="220"/>
      <c r="PGM934" s="220"/>
      <c r="PGN934" s="220"/>
      <c r="PGO934" s="220"/>
      <c r="PGP934" s="220"/>
      <c r="PGQ934" s="220"/>
      <c r="PGR934" s="220"/>
      <c r="PGS934" s="220"/>
      <c r="PGT934" s="220"/>
      <c r="PGU934" s="220"/>
      <c r="PGV934" s="220"/>
      <c r="PGW934" s="220"/>
      <c r="PGX934" s="220"/>
      <c r="PGY934" s="220"/>
      <c r="PGZ934" s="220"/>
      <c r="PHA934" s="220"/>
      <c r="PHB934" s="220"/>
      <c r="PHC934" s="220"/>
      <c r="PHD934" s="220"/>
      <c r="PHE934" s="220"/>
      <c r="PHF934" s="220"/>
      <c r="PHG934" s="220"/>
      <c r="PHH934" s="220"/>
      <c r="PHI934" s="220"/>
      <c r="PHJ934" s="220"/>
      <c r="PHK934" s="220"/>
      <c r="PHL934" s="220"/>
      <c r="PHM934" s="220"/>
      <c r="PHN934" s="220"/>
      <c r="PHO934" s="220"/>
      <c r="PHP934" s="220"/>
      <c r="PHQ934" s="220"/>
      <c r="PHR934" s="220"/>
      <c r="PHS934" s="220"/>
      <c r="PHT934" s="220"/>
      <c r="PHU934" s="220"/>
      <c r="PHV934" s="220"/>
      <c r="PHW934" s="220"/>
      <c r="PHX934" s="220"/>
      <c r="PHY934" s="220"/>
      <c r="PHZ934" s="220"/>
      <c r="PIA934" s="220"/>
      <c r="PIB934" s="220"/>
      <c r="PIC934" s="220"/>
      <c r="PID934" s="220"/>
      <c r="PIE934" s="220"/>
      <c r="PIF934" s="220"/>
      <c r="PIG934" s="220"/>
      <c r="PIH934" s="220"/>
      <c r="PII934" s="220"/>
      <c r="PIJ934" s="220"/>
      <c r="PIK934" s="220"/>
      <c r="PIL934" s="220"/>
      <c r="PIM934" s="220"/>
      <c r="PIN934" s="220"/>
      <c r="PIO934" s="220"/>
      <c r="PIP934" s="220"/>
      <c r="PIQ934" s="220"/>
      <c r="PIR934" s="220"/>
      <c r="PIS934" s="220"/>
      <c r="PIT934" s="220"/>
      <c r="PIU934" s="220"/>
      <c r="PIV934" s="220"/>
      <c r="PIW934" s="220"/>
      <c r="PIX934" s="220"/>
      <c r="PIY934" s="220"/>
      <c r="PIZ934" s="220"/>
      <c r="PJA934" s="220"/>
      <c r="PJB934" s="220"/>
      <c r="PJC934" s="220"/>
      <c r="PJD934" s="220"/>
      <c r="PJE934" s="220"/>
      <c r="PJF934" s="220"/>
      <c r="PJG934" s="220"/>
      <c r="PJH934" s="220"/>
      <c r="PJI934" s="220"/>
      <c r="PJJ934" s="220"/>
      <c r="PJK934" s="220"/>
      <c r="PJL934" s="220"/>
      <c r="PJM934" s="220"/>
      <c r="PJN934" s="220"/>
      <c r="PJO934" s="220"/>
      <c r="PJP934" s="220"/>
      <c r="PJQ934" s="220"/>
      <c r="PJR934" s="220"/>
      <c r="PJS934" s="220"/>
      <c r="PJT934" s="220"/>
      <c r="PJU934" s="220"/>
      <c r="PJV934" s="220"/>
      <c r="PJW934" s="220"/>
      <c r="PJX934" s="220"/>
      <c r="PJY934" s="220"/>
      <c r="PJZ934" s="220"/>
      <c r="PKA934" s="220"/>
      <c r="PKB934" s="220"/>
      <c r="PKC934" s="220"/>
      <c r="PKD934" s="220"/>
      <c r="PKE934" s="220"/>
      <c r="PKF934" s="220"/>
      <c r="PKG934" s="220"/>
      <c r="PKH934" s="220"/>
      <c r="PKI934" s="220"/>
      <c r="PKJ934" s="220"/>
      <c r="PKK934" s="220"/>
      <c r="PKL934" s="220"/>
      <c r="PKM934" s="220"/>
      <c r="PKN934" s="220"/>
      <c r="PKO934" s="220"/>
      <c r="PKP934" s="220"/>
      <c r="PKQ934" s="220"/>
      <c r="PKR934" s="220"/>
      <c r="PKS934" s="220"/>
      <c r="PKT934" s="220"/>
      <c r="PKU934" s="220"/>
      <c r="PKV934" s="220"/>
      <c r="PKW934" s="220"/>
      <c r="PKX934" s="220"/>
      <c r="PKY934" s="220"/>
      <c r="PKZ934" s="220"/>
      <c r="PLA934" s="220"/>
      <c r="PLB934" s="220"/>
      <c r="PLC934" s="220"/>
      <c r="PLD934" s="220"/>
      <c r="PLE934" s="220"/>
      <c r="PLF934" s="220"/>
      <c r="PLG934" s="220"/>
      <c r="PLH934" s="220"/>
      <c r="PLI934" s="220"/>
      <c r="PLJ934" s="220"/>
      <c r="PLK934" s="220"/>
      <c r="PLL934" s="220"/>
      <c r="PLM934" s="220"/>
      <c r="PLN934" s="220"/>
      <c r="PLO934" s="220"/>
      <c r="PLP934" s="220"/>
      <c r="PLQ934" s="220"/>
      <c r="PLR934" s="220"/>
      <c r="PLS934" s="220"/>
      <c r="PLT934" s="220"/>
      <c r="PLU934" s="220"/>
      <c r="PLV934" s="220"/>
      <c r="PLW934" s="220"/>
      <c r="PLX934" s="220"/>
      <c r="PLY934" s="220"/>
      <c r="PLZ934" s="220"/>
      <c r="PMA934" s="220"/>
      <c r="PMB934" s="220"/>
      <c r="PMC934" s="220"/>
      <c r="PMD934" s="220"/>
      <c r="PME934" s="220"/>
      <c r="PMF934" s="220"/>
      <c r="PMG934" s="220"/>
      <c r="PMH934" s="220"/>
      <c r="PMI934" s="220"/>
      <c r="PMJ934" s="220"/>
      <c r="PMK934" s="220"/>
      <c r="PML934" s="220"/>
      <c r="PMM934" s="220"/>
      <c r="PMN934" s="220"/>
      <c r="PMO934" s="220"/>
      <c r="PMP934" s="220"/>
      <c r="PMQ934" s="220"/>
      <c r="PMR934" s="220"/>
      <c r="PMS934" s="220"/>
      <c r="PMT934" s="220"/>
      <c r="PMU934" s="220"/>
      <c r="PMV934" s="220"/>
      <c r="PMW934" s="220"/>
      <c r="PMX934" s="220"/>
      <c r="PMY934" s="220"/>
      <c r="PMZ934" s="220"/>
      <c r="PNA934" s="220"/>
      <c r="PNB934" s="220"/>
      <c r="PNC934" s="220"/>
      <c r="PND934" s="220"/>
      <c r="PNE934" s="220"/>
      <c r="PNF934" s="220"/>
      <c r="PNG934" s="220"/>
      <c r="PNH934" s="220"/>
      <c r="PNI934" s="220"/>
      <c r="PNJ934" s="220"/>
      <c r="PNK934" s="220"/>
      <c r="PNL934" s="220"/>
      <c r="PNM934" s="220"/>
      <c r="PNN934" s="220"/>
      <c r="PNO934" s="220"/>
      <c r="PNP934" s="220"/>
      <c r="PNQ934" s="220"/>
      <c r="PNR934" s="220"/>
      <c r="PNS934" s="220"/>
      <c r="PNT934" s="220"/>
      <c r="PNU934" s="220"/>
      <c r="PNV934" s="220"/>
      <c r="PNW934" s="220"/>
      <c r="PNX934" s="220"/>
      <c r="PNY934" s="220"/>
      <c r="PNZ934" s="220"/>
      <c r="POA934" s="220"/>
      <c r="POB934" s="220"/>
      <c r="POC934" s="220"/>
      <c r="POD934" s="220"/>
      <c r="POE934" s="220"/>
      <c r="POF934" s="220"/>
      <c r="POG934" s="220"/>
      <c r="POH934" s="220"/>
      <c r="POI934" s="220"/>
      <c r="POJ934" s="220"/>
      <c r="POK934" s="220"/>
      <c r="POL934" s="220"/>
      <c r="POM934" s="220"/>
      <c r="PON934" s="220"/>
      <c r="POO934" s="220"/>
      <c r="POP934" s="220"/>
      <c r="POQ934" s="220"/>
      <c r="POR934" s="220"/>
      <c r="POS934" s="220"/>
      <c r="POT934" s="220"/>
      <c r="POU934" s="220"/>
      <c r="POV934" s="220"/>
      <c r="POW934" s="220"/>
      <c r="POX934" s="220"/>
      <c r="POY934" s="220"/>
      <c r="POZ934" s="220"/>
      <c r="PPA934" s="220"/>
      <c r="PPB934" s="220"/>
      <c r="PPC934" s="220"/>
      <c r="PPD934" s="220"/>
      <c r="PPE934" s="220"/>
      <c r="PPF934" s="220"/>
      <c r="PPG934" s="220"/>
      <c r="PPH934" s="220"/>
      <c r="PPI934" s="220"/>
      <c r="PPJ934" s="220"/>
      <c r="PPK934" s="220"/>
      <c r="PPL934" s="220"/>
      <c r="PPM934" s="220"/>
      <c r="PPN934" s="220"/>
      <c r="PPO934" s="220"/>
      <c r="PPP934" s="220"/>
      <c r="PPQ934" s="220"/>
      <c r="PPR934" s="220"/>
      <c r="PPY934" s="220"/>
      <c r="PPZ934" s="220"/>
      <c r="PQA934" s="220"/>
      <c r="PQB934" s="220"/>
      <c r="PQG934" s="220"/>
      <c r="PQH934" s="220"/>
      <c r="PQI934" s="220"/>
      <c r="PQJ934" s="220"/>
      <c r="PQK934" s="220"/>
      <c r="PQL934" s="220"/>
      <c r="PQM934" s="220"/>
      <c r="PQN934" s="220"/>
      <c r="PQO934" s="220"/>
      <c r="PQP934" s="220"/>
      <c r="PQQ934" s="220"/>
      <c r="PQR934" s="220"/>
      <c r="PQS934" s="220"/>
      <c r="PQT934" s="220"/>
      <c r="PQU934" s="220"/>
      <c r="PQV934" s="220"/>
      <c r="PQW934" s="220"/>
      <c r="PQX934" s="220"/>
      <c r="PQY934" s="220"/>
      <c r="PQZ934" s="220"/>
      <c r="PRA934" s="220"/>
      <c r="PRB934" s="220"/>
      <c r="PRC934" s="220"/>
      <c r="PRD934" s="220"/>
      <c r="PRE934" s="220"/>
      <c r="PRF934" s="220"/>
      <c r="PRG934" s="220"/>
      <c r="PRH934" s="220"/>
      <c r="PRI934" s="220"/>
      <c r="PRJ934" s="220"/>
      <c r="PRK934" s="220"/>
      <c r="PRL934" s="220"/>
      <c r="PRM934" s="220"/>
      <c r="PRN934" s="220"/>
      <c r="PRO934" s="220"/>
      <c r="PRP934" s="220"/>
      <c r="PRQ934" s="220"/>
      <c r="PRR934" s="220"/>
      <c r="PRS934" s="220"/>
      <c r="PRT934" s="220"/>
      <c r="PRU934" s="220"/>
      <c r="PRV934" s="220"/>
      <c r="PRW934" s="220"/>
      <c r="PRX934" s="220"/>
      <c r="PRY934" s="220"/>
      <c r="PRZ934" s="220"/>
      <c r="PSA934" s="220"/>
      <c r="PSB934" s="220"/>
      <c r="PSC934" s="220"/>
      <c r="PSD934" s="220"/>
      <c r="PSE934" s="220"/>
      <c r="PSF934" s="220"/>
      <c r="PSG934" s="220"/>
      <c r="PSH934" s="220"/>
      <c r="PSI934" s="220"/>
      <c r="PSJ934" s="220"/>
      <c r="PSK934" s="220"/>
      <c r="PSL934" s="220"/>
      <c r="PSM934" s="220"/>
      <c r="PSN934" s="220"/>
      <c r="PSO934" s="220"/>
      <c r="PSP934" s="220"/>
      <c r="PSQ934" s="220"/>
      <c r="PSR934" s="220"/>
      <c r="PSS934" s="220"/>
      <c r="PST934" s="220"/>
      <c r="PSU934" s="220"/>
      <c r="PSV934" s="220"/>
      <c r="PSW934" s="220"/>
      <c r="PSX934" s="220"/>
      <c r="PSY934" s="220"/>
      <c r="PSZ934" s="220"/>
      <c r="PTA934" s="220"/>
      <c r="PTB934" s="220"/>
      <c r="PTC934" s="220"/>
      <c r="PTD934" s="220"/>
      <c r="PTE934" s="220"/>
      <c r="PTF934" s="220"/>
      <c r="PTG934" s="220"/>
      <c r="PTH934" s="220"/>
      <c r="PTI934" s="220"/>
      <c r="PTJ934" s="220"/>
      <c r="PTK934" s="220"/>
      <c r="PTL934" s="220"/>
      <c r="PTM934" s="220"/>
      <c r="PTN934" s="220"/>
      <c r="PTO934" s="220"/>
      <c r="PTP934" s="220"/>
      <c r="PTQ934" s="220"/>
      <c r="PTR934" s="220"/>
      <c r="PTS934" s="220"/>
      <c r="PTT934" s="220"/>
      <c r="PTU934" s="220"/>
      <c r="PTV934" s="220"/>
      <c r="PTW934" s="220"/>
      <c r="PTX934" s="220"/>
      <c r="PTY934" s="220"/>
      <c r="PTZ934" s="220"/>
      <c r="PUA934" s="220"/>
      <c r="PUB934" s="220"/>
      <c r="PUC934" s="220"/>
      <c r="PUD934" s="220"/>
      <c r="PUE934" s="220"/>
      <c r="PUF934" s="220"/>
      <c r="PUG934" s="220"/>
      <c r="PUH934" s="220"/>
      <c r="PUI934" s="220"/>
      <c r="PUJ934" s="220"/>
      <c r="PUK934" s="220"/>
      <c r="PUL934" s="220"/>
      <c r="PUM934" s="220"/>
      <c r="PUN934" s="220"/>
      <c r="PUO934" s="220"/>
      <c r="PUP934" s="220"/>
      <c r="PUQ934" s="220"/>
      <c r="PUR934" s="220"/>
      <c r="PUS934" s="220"/>
      <c r="PUT934" s="220"/>
      <c r="PUU934" s="220"/>
      <c r="PUV934" s="220"/>
      <c r="PUW934" s="220"/>
      <c r="PUX934" s="220"/>
      <c r="PUY934" s="220"/>
      <c r="PUZ934" s="220"/>
      <c r="PVA934" s="220"/>
      <c r="PVB934" s="220"/>
      <c r="PVC934" s="220"/>
      <c r="PVD934" s="220"/>
      <c r="PVE934" s="220"/>
      <c r="PVF934" s="220"/>
      <c r="PVG934" s="220"/>
      <c r="PVH934" s="220"/>
      <c r="PVI934" s="220"/>
      <c r="PVJ934" s="220"/>
      <c r="PVK934" s="220"/>
      <c r="PVL934" s="220"/>
      <c r="PVM934" s="220"/>
      <c r="PVN934" s="220"/>
      <c r="PVO934" s="220"/>
      <c r="PVP934" s="220"/>
      <c r="PVQ934" s="220"/>
      <c r="PVR934" s="220"/>
      <c r="PVS934" s="220"/>
      <c r="PVT934" s="220"/>
      <c r="PVU934" s="220"/>
      <c r="PVV934" s="220"/>
      <c r="PVW934" s="220"/>
      <c r="PVX934" s="220"/>
      <c r="PVY934" s="220"/>
      <c r="PVZ934" s="220"/>
      <c r="PWA934" s="220"/>
      <c r="PWB934" s="220"/>
      <c r="PWC934" s="220"/>
      <c r="PWD934" s="220"/>
      <c r="PWE934" s="220"/>
      <c r="PWF934" s="220"/>
      <c r="PWG934" s="220"/>
      <c r="PWH934" s="220"/>
      <c r="PWI934" s="220"/>
      <c r="PWJ934" s="220"/>
      <c r="PWK934" s="220"/>
      <c r="PWL934" s="220"/>
      <c r="PWM934" s="220"/>
      <c r="PWN934" s="220"/>
      <c r="PWO934" s="220"/>
      <c r="PWP934" s="220"/>
      <c r="PWQ934" s="220"/>
      <c r="PWR934" s="220"/>
      <c r="PWS934" s="220"/>
      <c r="PWT934" s="220"/>
      <c r="PWU934" s="220"/>
      <c r="PWV934" s="220"/>
      <c r="PWW934" s="220"/>
      <c r="PWX934" s="220"/>
      <c r="PWY934" s="220"/>
      <c r="PWZ934" s="220"/>
      <c r="PXA934" s="220"/>
      <c r="PXB934" s="220"/>
      <c r="PXC934" s="220"/>
      <c r="PXD934" s="220"/>
      <c r="PXE934" s="220"/>
      <c r="PXF934" s="220"/>
      <c r="PXG934" s="220"/>
      <c r="PXH934" s="220"/>
      <c r="PXI934" s="220"/>
      <c r="PXJ934" s="220"/>
      <c r="PXK934" s="220"/>
      <c r="PXL934" s="220"/>
      <c r="PXM934" s="220"/>
      <c r="PXN934" s="220"/>
      <c r="PXO934" s="220"/>
      <c r="PXP934" s="220"/>
      <c r="PXQ934" s="220"/>
      <c r="PXR934" s="220"/>
      <c r="PXS934" s="220"/>
      <c r="PXT934" s="220"/>
      <c r="PXU934" s="220"/>
      <c r="PXV934" s="220"/>
      <c r="PXW934" s="220"/>
      <c r="PXX934" s="220"/>
      <c r="PXY934" s="220"/>
      <c r="PXZ934" s="220"/>
      <c r="PYA934" s="220"/>
      <c r="PYB934" s="220"/>
      <c r="PYC934" s="220"/>
      <c r="PYD934" s="220"/>
      <c r="PYE934" s="220"/>
      <c r="PYF934" s="220"/>
      <c r="PYG934" s="220"/>
      <c r="PYH934" s="220"/>
      <c r="PYI934" s="220"/>
      <c r="PYJ934" s="220"/>
      <c r="PYK934" s="220"/>
      <c r="PYL934" s="220"/>
      <c r="PYM934" s="220"/>
      <c r="PYN934" s="220"/>
      <c r="PYO934" s="220"/>
      <c r="PYP934" s="220"/>
      <c r="PYQ934" s="220"/>
      <c r="PYR934" s="220"/>
      <c r="PYS934" s="220"/>
      <c r="PYT934" s="220"/>
      <c r="PYU934" s="220"/>
      <c r="PYV934" s="220"/>
      <c r="PYW934" s="220"/>
      <c r="PYX934" s="220"/>
      <c r="PYY934" s="220"/>
      <c r="PYZ934" s="220"/>
      <c r="PZA934" s="220"/>
      <c r="PZB934" s="220"/>
      <c r="PZC934" s="220"/>
      <c r="PZD934" s="220"/>
      <c r="PZE934" s="220"/>
      <c r="PZF934" s="220"/>
      <c r="PZG934" s="220"/>
      <c r="PZH934" s="220"/>
      <c r="PZI934" s="220"/>
      <c r="PZJ934" s="220"/>
      <c r="PZK934" s="220"/>
      <c r="PZL934" s="220"/>
      <c r="PZM934" s="220"/>
      <c r="PZN934" s="220"/>
      <c r="PZU934" s="220"/>
      <c r="PZV934" s="220"/>
      <c r="PZW934" s="220"/>
      <c r="PZX934" s="220"/>
      <c r="QAC934" s="220"/>
      <c r="QAD934" s="220"/>
      <c r="QAE934" s="220"/>
      <c r="QAF934" s="220"/>
      <c r="QAG934" s="220"/>
      <c r="QAH934" s="220"/>
      <c r="QAI934" s="220"/>
      <c r="QAJ934" s="220"/>
      <c r="QAK934" s="220"/>
      <c r="QAL934" s="220"/>
      <c r="QAM934" s="220"/>
      <c r="QAN934" s="220"/>
      <c r="QAO934" s="220"/>
      <c r="QAP934" s="220"/>
      <c r="QAQ934" s="220"/>
      <c r="QAR934" s="220"/>
      <c r="QAS934" s="220"/>
      <c r="QAT934" s="220"/>
      <c r="QAU934" s="220"/>
      <c r="QAV934" s="220"/>
      <c r="QAW934" s="220"/>
      <c r="QAX934" s="220"/>
      <c r="QAY934" s="220"/>
      <c r="QAZ934" s="220"/>
      <c r="QBA934" s="220"/>
      <c r="QBB934" s="220"/>
      <c r="QBC934" s="220"/>
      <c r="QBD934" s="220"/>
      <c r="QBE934" s="220"/>
      <c r="QBF934" s="220"/>
      <c r="QBG934" s="220"/>
      <c r="QBH934" s="220"/>
      <c r="QBI934" s="220"/>
      <c r="QBJ934" s="220"/>
      <c r="QBK934" s="220"/>
      <c r="QBL934" s="220"/>
      <c r="QBM934" s="220"/>
      <c r="QBN934" s="220"/>
      <c r="QBO934" s="220"/>
      <c r="QBP934" s="220"/>
      <c r="QBQ934" s="220"/>
      <c r="QBR934" s="220"/>
      <c r="QBS934" s="220"/>
      <c r="QBT934" s="220"/>
      <c r="QBU934" s="220"/>
      <c r="QBV934" s="220"/>
      <c r="QBW934" s="220"/>
      <c r="QBX934" s="220"/>
      <c r="QBY934" s="220"/>
      <c r="QBZ934" s="220"/>
      <c r="QCA934" s="220"/>
      <c r="QCB934" s="220"/>
      <c r="QCC934" s="220"/>
      <c r="QCD934" s="220"/>
      <c r="QCE934" s="220"/>
      <c r="QCF934" s="220"/>
      <c r="QCG934" s="220"/>
      <c r="QCH934" s="220"/>
      <c r="QCI934" s="220"/>
      <c r="QCJ934" s="220"/>
      <c r="QCK934" s="220"/>
      <c r="QCL934" s="220"/>
      <c r="QCM934" s="220"/>
      <c r="QCN934" s="220"/>
      <c r="QCO934" s="220"/>
      <c r="QCP934" s="220"/>
      <c r="QCQ934" s="220"/>
      <c r="QCR934" s="220"/>
      <c r="QCS934" s="220"/>
      <c r="QCT934" s="220"/>
      <c r="QCU934" s="220"/>
      <c r="QCV934" s="220"/>
      <c r="QCW934" s="220"/>
      <c r="QCX934" s="220"/>
      <c r="QCY934" s="220"/>
      <c r="QCZ934" s="220"/>
      <c r="QDA934" s="220"/>
      <c r="QDB934" s="220"/>
      <c r="QDC934" s="220"/>
      <c r="QDD934" s="220"/>
      <c r="QDE934" s="220"/>
      <c r="QDF934" s="220"/>
      <c r="QDG934" s="220"/>
      <c r="QDH934" s="220"/>
      <c r="QDI934" s="220"/>
      <c r="QDJ934" s="220"/>
      <c r="QDK934" s="220"/>
      <c r="QDL934" s="220"/>
      <c r="QDM934" s="220"/>
      <c r="QDN934" s="220"/>
      <c r="QDO934" s="220"/>
      <c r="QDP934" s="220"/>
      <c r="QDQ934" s="220"/>
      <c r="QDR934" s="220"/>
      <c r="QDS934" s="220"/>
      <c r="QDT934" s="220"/>
      <c r="QDU934" s="220"/>
      <c r="QDV934" s="220"/>
      <c r="QDW934" s="220"/>
      <c r="QDX934" s="220"/>
      <c r="QDY934" s="220"/>
      <c r="QDZ934" s="220"/>
      <c r="QEA934" s="220"/>
      <c r="QEB934" s="220"/>
      <c r="QEC934" s="220"/>
      <c r="QED934" s="220"/>
      <c r="QEE934" s="220"/>
      <c r="QEF934" s="220"/>
      <c r="QEG934" s="220"/>
      <c r="QEH934" s="220"/>
      <c r="QEI934" s="220"/>
      <c r="QEJ934" s="220"/>
      <c r="QEK934" s="220"/>
      <c r="QEL934" s="220"/>
      <c r="QEM934" s="220"/>
      <c r="QEN934" s="220"/>
      <c r="QEO934" s="220"/>
      <c r="QEP934" s="220"/>
      <c r="QEQ934" s="220"/>
      <c r="QER934" s="220"/>
      <c r="QES934" s="220"/>
      <c r="QET934" s="220"/>
      <c r="QEU934" s="220"/>
      <c r="QEV934" s="220"/>
      <c r="QEW934" s="220"/>
      <c r="QEX934" s="220"/>
      <c r="QEY934" s="220"/>
      <c r="QEZ934" s="220"/>
      <c r="QFA934" s="220"/>
      <c r="QFB934" s="220"/>
      <c r="QFC934" s="220"/>
      <c r="QFD934" s="220"/>
      <c r="QFE934" s="220"/>
      <c r="QFF934" s="220"/>
      <c r="QFG934" s="220"/>
      <c r="QFH934" s="220"/>
      <c r="QFI934" s="220"/>
      <c r="QFJ934" s="220"/>
      <c r="QFK934" s="220"/>
      <c r="QFL934" s="220"/>
      <c r="QFM934" s="220"/>
      <c r="QFN934" s="220"/>
      <c r="QFO934" s="220"/>
      <c r="QFP934" s="220"/>
      <c r="QFQ934" s="220"/>
      <c r="QFR934" s="220"/>
      <c r="QFS934" s="220"/>
      <c r="QFT934" s="220"/>
      <c r="QFU934" s="220"/>
      <c r="QFV934" s="220"/>
      <c r="QFW934" s="220"/>
      <c r="QFX934" s="220"/>
      <c r="QFY934" s="220"/>
      <c r="QFZ934" s="220"/>
      <c r="QGA934" s="220"/>
      <c r="QGB934" s="220"/>
      <c r="QGC934" s="220"/>
      <c r="QGD934" s="220"/>
      <c r="QGE934" s="220"/>
      <c r="QGF934" s="220"/>
      <c r="QGG934" s="220"/>
      <c r="QGH934" s="220"/>
      <c r="QGI934" s="220"/>
      <c r="QGJ934" s="220"/>
      <c r="QGK934" s="220"/>
      <c r="QGL934" s="220"/>
      <c r="QGM934" s="220"/>
      <c r="QGN934" s="220"/>
      <c r="QGO934" s="220"/>
      <c r="QGP934" s="220"/>
      <c r="QGQ934" s="220"/>
      <c r="QGR934" s="220"/>
      <c r="QGS934" s="220"/>
      <c r="QGT934" s="220"/>
      <c r="QGU934" s="220"/>
      <c r="QGV934" s="220"/>
      <c r="QGW934" s="220"/>
      <c r="QGX934" s="220"/>
      <c r="QGY934" s="220"/>
      <c r="QGZ934" s="220"/>
      <c r="QHA934" s="220"/>
      <c r="QHB934" s="220"/>
      <c r="QHC934" s="220"/>
      <c r="QHD934" s="220"/>
      <c r="QHE934" s="220"/>
      <c r="QHF934" s="220"/>
      <c r="QHG934" s="220"/>
      <c r="QHH934" s="220"/>
      <c r="QHI934" s="220"/>
      <c r="QHJ934" s="220"/>
      <c r="QHK934" s="220"/>
      <c r="QHL934" s="220"/>
      <c r="QHM934" s="220"/>
      <c r="QHN934" s="220"/>
      <c r="QHO934" s="220"/>
      <c r="QHP934" s="220"/>
      <c r="QHQ934" s="220"/>
      <c r="QHR934" s="220"/>
      <c r="QHS934" s="220"/>
      <c r="QHT934" s="220"/>
      <c r="QHU934" s="220"/>
      <c r="QHV934" s="220"/>
      <c r="QHW934" s="220"/>
      <c r="QHX934" s="220"/>
      <c r="QHY934" s="220"/>
      <c r="QHZ934" s="220"/>
      <c r="QIA934" s="220"/>
      <c r="QIB934" s="220"/>
      <c r="QIC934" s="220"/>
      <c r="QID934" s="220"/>
      <c r="QIE934" s="220"/>
      <c r="QIF934" s="220"/>
      <c r="QIG934" s="220"/>
      <c r="QIH934" s="220"/>
      <c r="QII934" s="220"/>
      <c r="QIJ934" s="220"/>
      <c r="QIK934" s="220"/>
      <c r="QIL934" s="220"/>
      <c r="QIM934" s="220"/>
      <c r="QIN934" s="220"/>
      <c r="QIO934" s="220"/>
      <c r="QIP934" s="220"/>
      <c r="QIQ934" s="220"/>
      <c r="QIR934" s="220"/>
      <c r="QIS934" s="220"/>
      <c r="QIT934" s="220"/>
      <c r="QIU934" s="220"/>
      <c r="QIV934" s="220"/>
      <c r="QIW934" s="220"/>
      <c r="QIX934" s="220"/>
      <c r="QIY934" s="220"/>
      <c r="QIZ934" s="220"/>
      <c r="QJA934" s="220"/>
      <c r="QJB934" s="220"/>
      <c r="QJC934" s="220"/>
      <c r="QJD934" s="220"/>
      <c r="QJE934" s="220"/>
      <c r="QJF934" s="220"/>
      <c r="QJG934" s="220"/>
      <c r="QJH934" s="220"/>
      <c r="QJI934" s="220"/>
      <c r="QJJ934" s="220"/>
      <c r="QJQ934" s="220"/>
      <c r="QJR934" s="220"/>
      <c r="QJS934" s="220"/>
      <c r="QJT934" s="220"/>
      <c r="QJY934" s="220"/>
      <c r="QJZ934" s="220"/>
      <c r="QKA934" s="220"/>
      <c r="QKB934" s="220"/>
      <c r="QKC934" s="220"/>
      <c r="QKD934" s="220"/>
      <c r="QKE934" s="220"/>
      <c r="QKF934" s="220"/>
      <c r="QKG934" s="220"/>
      <c r="QKH934" s="220"/>
      <c r="QKI934" s="220"/>
      <c r="QKJ934" s="220"/>
      <c r="QKK934" s="220"/>
      <c r="QKL934" s="220"/>
      <c r="QKM934" s="220"/>
      <c r="QKN934" s="220"/>
      <c r="QKO934" s="220"/>
      <c r="QKP934" s="220"/>
      <c r="QKQ934" s="220"/>
      <c r="QKR934" s="220"/>
      <c r="QKS934" s="220"/>
      <c r="QKT934" s="220"/>
      <c r="QKU934" s="220"/>
      <c r="QKV934" s="220"/>
      <c r="QKW934" s="220"/>
      <c r="QKX934" s="220"/>
      <c r="QKY934" s="220"/>
      <c r="QKZ934" s="220"/>
      <c r="QLA934" s="220"/>
      <c r="QLB934" s="220"/>
      <c r="QLC934" s="220"/>
      <c r="QLD934" s="220"/>
      <c r="QLE934" s="220"/>
      <c r="QLF934" s="220"/>
      <c r="QLG934" s="220"/>
      <c r="QLH934" s="220"/>
      <c r="QLI934" s="220"/>
      <c r="QLJ934" s="220"/>
      <c r="QLK934" s="220"/>
      <c r="QLL934" s="220"/>
      <c r="QLM934" s="220"/>
      <c r="QLN934" s="220"/>
      <c r="QLO934" s="220"/>
      <c r="QLP934" s="220"/>
      <c r="QLQ934" s="220"/>
      <c r="QLR934" s="220"/>
      <c r="QLS934" s="220"/>
      <c r="QLT934" s="220"/>
      <c r="QLU934" s="220"/>
      <c r="QLV934" s="220"/>
      <c r="QLW934" s="220"/>
      <c r="QLX934" s="220"/>
      <c r="QLY934" s="220"/>
      <c r="QLZ934" s="220"/>
      <c r="QMA934" s="220"/>
      <c r="QMB934" s="220"/>
      <c r="QMC934" s="220"/>
      <c r="QMD934" s="220"/>
      <c r="QME934" s="220"/>
      <c r="QMF934" s="220"/>
      <c r="QMG934" s="220"/>
      <c r="QMH934" s="220"/>
      <c r="QMI934" s="220"/>
      <c r="QMJ934" s="220"/>
      <c r="QMK934" s="220"/>
      <c r="QML934" s="220"/>
      <c r="QMM934" s="220"/>
      <c r="QMN934" s="220"/>
      <c r="QMO934" s="220"/>
      <c r="QMP934" s="220"/>
      <c r="QMQ934" s="220"/>
      <c r="QMR934" s="220"/>
      <c r="QMS934" s="220"/>
      <c r="QMT934" s="220"/>
      <c r="QMU934" s="220"/>
      <c r="QMV934" s="220"/>
      <c r="QMW934" s="220"/>
      <c r="QMX934" s="220"/>
      <c r="QMY934" s="220"/>
      <c r="QMZ934" s="220"/>
      <c r="QNA934" s="220"/>
      <c r="QNB934" s="220"/>
      <c r="QNC934" s="220"/>
      <c r="QND934" s="220"/>
      <c r="QNE934" s="220"/>
      <c r="QNF934" s="220"/>
      <c r="QNG934" s="220"/>
      <c r="QNH934" s="220"/>
      <c r="QNI934" s="220"/>
      <c r="QNJ934" s="220"/>
      <c r="QNK934" s="220"/>
      <c r="QNL934" s="220"/>
      <c r="QNM934" s="220"/>
      <c r="QNN934" s="220"/>
      <c r="QNO934" s="220"/>
      <c r="QNP934" s="220"/>
      <c r="QNQ934" s="220"/>
      <c r="QNR934" s="220"/>
      <c r="QNS934" s="220"/>
      <c r="QNT934" s="220"/>
      <c r="QNU934" s="220"/>
      <c r="QNV934" s="220"/>
      <c r="QNW934" s="220"/>
      <c r="QNX934" s="220"/>
      <c r="QNY934" s="220"/>
      <c r="QNZ934" s="220"/>
      <c r="QOA934" s="220"/>
      <c r="QOB934" s="220"/>
      <c r="QOC934" s="220"/>
      <c r="QOD934" s="220"/>
      <c r="QOE934" s="220"/>
      <c r="QOF934" s="220"/>
      <c r="QOG934" s="220"/>
      <c r="QOH934" s="220"/>
      <c r="QOI934" s="220"/>
      <c r="QOJ934" s="220"/>
      <c r="QOK934" s="220"/>
      <c r="QOL934" s="220"/>
      <c r="QOM934" s="220"/>
      <c r="QON934" s="220"/>
      <c r="QOO934" s="220"/>
      <c r="QOP934" s="220"/>
      <c r="QOQ934" s="220"/>
      <c r="QOR934" s="220"/>
      <c r="QOS934" s="220"/>
      <c r="QOT934" s="220"/>
      <c r="QOU934" s="220"/>
      <c r="QOV934" s="220"/>
      <c r="QOW934" s="220"/>
      <c r="QOX934" s="220"/>
      <c r="QOY934" s="220"/>
      <c r="QOZ934" s="220"/>
      <c r="QPA934" s="220"/>
      <c r="QPB934" s="220"/>
      <c r="QPC934" s="220"/>
      <c r="QPD934" s="220"/>
      <c r="QPE934" s="220"/>
      <c r="QPF934" s="220"/>
      <c r="QPG934" s="220"/>
      <c r="QPH934" s="220"/>
      <c r="QPI934" s="220"/>
      <c r="QPJ934" s="220"/>
      <c r="QPK934" s="220"/>
      <c r="QPL934" s="220"/>
      <c r="QPM934" s="220"/>
      <c r="QPN934" s="220"/>
      <c r="QPO934" s="220"/>
      <c r="QPP934" s="220"/>
      <c r="QPQ934" s="220"/>
      <c r="QPR934" s="220"/>
      <c r="QPS934" s="220"/>
      <c r="QPT934" s="220"/>
      <c r="QPU934" s="220"/>
      <c r="QPV934" s="220"/>
      <c r="QPW934" s="220"/>
      <c r="QPX934" s="220"/>
      <c r="QPY934" s="220"/>
      <c r="QPZ934" s="220"/>
      <c r="QQA934" s="220"/>
      <c r="QQB934" s="220"/>
      <c r="QQC934" s="220"/>
      <c r="QQD934" s="220"/>
      <c r="QQE934" s="220"/>
      <c r="QQF934" s="220"/>
      <c r="QQG934" s="220"/>
      <c r="QQH934" s="220"/>
      <c r="QQI934" s="220"/>
      <c r="QQJ934" s="220"/>
      <c r="QQK934" s="220"/>
      <c r="QQL934" s="220"/>
      <c r="QQM934" s="220"/>
      <c r="QQN934" s="220"/>
      <c r="QQO934" s="220"/>
      <c r="QQP934" s="220"/>
      <c r="QQQ934" s="220"/>
      <c r="QQR934" s="220"/>
      <c r="QQS934" s="220"/>
      <c r="QQT934" s="220"/>
      <c r="QQU934" s="220"/>
      <c r="QQV934" s="220"/>
      <c r="QQW934" s="220"/>
      <c r="QQX934" s="220"/>
      <c r="QQY934" s="220"/>
      <c r="QQZ934" s="220"/>
      <c r="QRA934" s="220"/>
      <c r="QRB934" s="220"/>
      <c r="QRC934" s="220"/>
      <c r="QRD934" s="220"/>
      <c r="QRE934" s="220"/>
      <c r="QRF934" s="220"/>
      <c r="QRG934" s="220"/>
      <c r="QRH934" s="220"/>
      <c r="QRI934" s="220"/>
      <c r="QRJ934" s="220"/>
      <c r="QRK934" s="220"/>
      <c r="QRL934" s="220"/>
      <c r="QRM934" s="220"/>
      <c r="QRN934" s="220"/>
      <c r="QRO934" s="220"/>
      <c r="QRP934" s="220"/>
      <c r="QRQ934" s="220"/>
      <c r="QRR934" s="220"/>
      <c r="QRS934" s="220"/>
      <c r="QRT934" s="220"/>
      <c r="QRU934" s="220"/>
      <c r="QRV934" s="220"/>
      <c r="QRW934" s="220"/>
      <c r="QRX934" s="220"/>
      <c r="QRY934" s="220"/>
      <c r="QRZ934" s="220"/>
      <c r="QSA934" s="220"/>
      <c r="QSB934" s="220"/>
      <c r="QSC934" s="220"/>
      <c r="QSD934" s="220"/>
      <c r="QSE934" s="220"/>
      <c r="QSF934" s="220"/>
      <c r="QSG934" s="220"/>
      <c r="QSH934" s="220"/>
      <c r="QSI934" s="220"/>
      <c r="QSJ934" s="220"/>
      <c r="QSK934" s="220"/>
      <c r="QSL934" s="220"/>
      <c r="QSM934" s="220"/>
      <c r="QSN934" s="220"/>
      <c r="QSO934" s="220"/>
      <c r="QSP934" s="220"/>
      <c r="QSQ934" s="220"/>
      <c r="QSR934" s="220"/>
      <c r="QSS934" s="220"/>
      <c r="QST934" s="220"/>
      <c r="QSU934" s="220"/>
      <c r="QSV934" s="220"/>
      <c r="QSW934" s="220"/>
      <c r="QSX934" s="220"/>
      <c r="QSY934" s="220"/>
      <c r="QSZ934" s="220"/>
      <c r="QTA934" s="220"/>
      <c r="QTB934" s="220"/>
      <c r="QTC934" s="220"/>
      <c r="QTD934" s="220"/>
      <c r="QTE934" s="220"/>
      <c r="QTF934" s="220"/>
      <c r="QTM934" s="220"/>
      <c r="QTN934" s="220"/>
      <c r="QTO934" s="220"/>
      <c r="QTP934" s="220"/>
      <c r="QTU934" s="220"/>
      <c r="QTV934" s="220"/>
      <c r="QTW934" s="220"/>
      <c r="QTX934" s="220"/>
      <c r="QTY934" s="220"/>
      <c r="QTZ934" s="220"/>
      <c r="QUA934" s="220"/>
      <c r="QUB934" s="220"/>
      <c r="QUC934" s="220"/>
      <c r="QUD934" s="220"/>
      <c r="QUE934" s="220"/>
      <c r="QUF934" s="220"/>
      <c r="QUG934" s="220"/>
      <c r="QUH934" s="220"/>
      <c r="QUI934" s="220"/>
      <c r="QUJ934" s="220"/>
      <c r="QUK934" s="220"/>
      <c r="QUL934" s="220"/>
      <c r="QUM934" s="220"/>
      <c r="QUN934" s="220"/>
      <c r="QUO934" s="220"/>
      <c r="QUP934" s="220"/>
      <c r="QUQ934" s="220"/>
      <c r="QUR934" s="220"/>
      <c r="QUS934" s="220"/>
      <c r="QUT934" s="220"/>
      <c r="QUU934" s="220"/>
      <c r="QUV934" s="220"/>
      <c r="QUW934" s="220"/>
      <c r="QUX934" s="220"/>
      <c r="QUY934" s="220"/>
      <c r="QUZ934" s="220"/>
      <c r="QVA934" s="220"/>
      <c r="QVB934" s="220"/>
      <c r="QVC934" s="220"/>
      <c r="QVD934" s="220"/>
      <c r="QVE934" s="220"/>
      <c r="QVF934" s="220"/>
      <c r="QVG934" s="220"/>
      <c r="QVH934" s="220"/>
      <c r="QVI934" s="220"/>
      <c r="QVJ934" s="220"/>
      <c r="QVK934" s="220"/>
      <c r="QVL934" s="220"/>
      <c r="QVM934" s="220"/>
      <c r="QVN934" s="220"/>
      <c r="QVO934" s="220"/>
      <c r="QVP934" s="220"/>
      <c r="QVQ934" s="220"/>
      <c r="QVR934" s="220"/>
      <c r="QVS934" s="220"/>
      <c r="QVT934" s="220"/>
      <c r="QVU934" s="220"/>
      <c r="QVV934" s="220"/>
      <c r="QVW934" s="220"/>
      <c r="QVX934" s="220"/>
      <c r="QVY934" s="220"/>
      <c r="QVZ934" s="220"/>
      <c r="QWA934" s="220"/>
      <c r="QWB934" s="220"/>
      <c r="QWC934" s="220"/>
      <c r="QWD934" s="220"/>
      <c r="QWE934" s="220"/>
      <c r="QWF934" s="220"/>
      <c r="QWG934" s="220"/>
      <c r="QWH934" s="220"/>
      <c r="QWI934" s="220"/>
      <c r="QWJ934" s="220"/>
      <c r="QWK934" s="220"/>
      <c r="QWL934" s="220"/>
      <c r="QWM934" s="220"/>
      <c r="QWN934" s="220"/>
      <c r="QWO934" s="220"/>
      <c r="QWP934" s="220"/>
      <c r="QWQ934" s="220"/>
      <c r="QWR934" s="220"/>
      <c r="QWS934" s="220"/>
      <c r="QWT934" s="220"/>
      <c r="QWU934" s="220"/>
      <c r="QWV934" s="220"/>
      <c r="QWW934" s="220"/>
      <c r="QWX934" s="220"/>
      <c r="QWY934" s="220"/>
      <c r="QWZ934" s="220"/>
      <c r="QXA934" s="220"/>
      <c r="QXB934" s="220"/>
      <c r="QXC934" s="220"/>
      <c r="QXD934" s="220"/>
      <c r="QXE934" s="220"/>
      <c r="QXF934" s="220"/>
      <c r="QXG934" s="220"/>
      <c r="QXH934" s="220"/>
      <c r="QXI934" s="220"/>
      <c r="QXJ934" s="220"/>
      <c r="QXK934" s="220"/>
      <c r="QXL934" s="220"/>
      <c r="QXM934" s="220"/>
      <c r="QXN934" s="220"/>
      <c r="QXO934" s="220"/>
      <c r="QXP934" s="220"/>
      <c r="QXQ934" s="220"/>
      <c r="QXR934" s="220"/>
      <c r="QXS934" s="220"/>
      <c r="QXT934" s="220"/>
      <c r="QXU934" s="220"/>
      <c r="QXV934" s="220"/>
      <c r="QXW934" s="220"/>
      <c r="QXX934" s="220"/>
      <c r="QXY934" s="220"/>
      <c r="QXZ934" s="220"/>
      <c r="QYA934" s="220"/>
      <c r="QYB934" s="220"/>
      <c r="QYC934" s="220"/>
      <c r="QYD934" s="220"/>
      <c r="QYE934" s="220"/>
      <c r="QYF934" s="220"/>
      <c r="QYG934" s="220"/>
      <c r="QYH934" s="220"/>
      <c r="QYI934" s="220"/>
      <c r="QYJ934" s="220"/>
      <c r="QYK934" s="220"/>
      <c r="QYL934" s="220"/>
      <c r="QYM934" s="220"/>
      <c r="QYN934" s="220"/>
      <c r="QYO934" s="220"/>
      <c r="QYP934" s="220"/>
      <c r="QYQ934" s="220"/>
      <c r="QYR934" s="220"/>
      <c r="QYS934" s="220"/>
      <c r="QYT934" s="220"/>
      <c r="QYU934" s="220"/>
      <c r="QYV934" s="220"/>
      <c r="QYW934" s="220"/>
      <c r="QYX934" s="220"/>
      <c r="QYY934" s="220"/>
      <c r="QYZ934" s="220"/>
      <c r="QZA934" s="220"/>
      <c r="QZB934" s="220"/>
      <c r="QZC934" s="220"/>
      <c r="QZD934" s="220"/>
      <c r="QZE934" s="220"/>
      <c r="QZF934" s="220"/>
      <c r="QZG934" s="220"/>
      <c r="QZH934" s="220"/>
      <c r="QZI934" s="220"/>
      <c r="QZJ934" s="220"/>
      <c r="QZK934" s="220"/>
      <c r="QZL934" s="220"/>
      <c r="QZM934" s="220"/>
      <c r="QZN934" s="220"/>
      <c r="QZO934" s="220"/>
      <c r="QZP934" s="220"/>
      <c r="QZQ934" s="220"/>
      <c r="QZR934" s="220"/>
      <c r="QZS934" s="220"/>
      <c r="QZT934" s="220"/>
      <c r="QZU934" s="220"/>
      <c r="QZV934" s="220"/>
      <c r="QZW934" s="220"/>
      <c r="QZX934" s="220"/>
      <c r="QZY934" s="220"/>
      <c r="QZZ934" s="220"/>
      <c r="RAA934" s="220"/>
      <c r="RAB934" s="220"/>
      <c r="RAC934" s="220"/>
      <c r="RAD934" s="220"/>
      <c r="RAE934" s="220"/>
      <c r="RAF934" s="220"/>
      <c r="RAG934" s="220"/>
      <c r="RAH934" s="220"/>
      <c r="RAI934" s="220"/>
      <c r="RAJ934" s="220"/>
      <c r="RAK934" s="220"/>
      <c r="RAL934" s="220"/>
      <c r="RAM934" s="220"/>
      <c r="RAN934" s="220"/>
      <c r="RAO934" s="220"/>
      <c r="RAP934" s="220"/>
      <c r="RAQ934" s="220"/>
      <c r="RAR934" s="220"/>
      <c r="RAS934" s="220"/>
      <c r="RAT934" s="220"/>
      <c r="RAU934" s="220"/>
      <c r="RAV934" s="220"/>
      <c r="RAW934" s="220"/>
      <c r="RAX934" s="220"/>
      <c r="RAY934" s="220"/>
      <c r="RAZ934" s="220"/>
      <c r="RBA934" s="220"/>
      <c r="RBB934" s="220"/>
      <c r="RBC934" s="220"/>
      <c r="RBD934" s="220"/>
      <c r="RBE934" s="220"/>
      <c r="RBF934" s="220"/>
      <c r="RBG934" s="220"/>
      <c r="RBH934" s="220"/>
      <c r="RBI934" s="220"/>
      <c r="RBJ934" s="220"/>
      <c r="RBK934" s="220"/>
      <c r="RBL934" s="220"/>
      <c r="RBM934" s="220"/>
      <c r="RBN934" s="220"/>
      <c r="RBO934" s="220"/>
      <c r="RBP934" s="220"/>
      <c r="RBQ934" s="220"/>
      <c r="RBR934" s="220"/>
      <c r="RBS934" s="220"/>
      <c r="RBT934" s="220"/>
      <c r="RBU934" s="220"/>
      <c r="RBV934" s="220"/>
      <c r="RBW934" s="220"/>
      <c r="RBX934" s="220"/>
      <c r="RBY934" s="220"/>
      <c r="RBZ934" s="220"/>
      <c r="RCA934" s="220"/>
      <c r="RCB934" s="220"/>
      <c r="RCC934" s="220"/>
      <c r="RCD934" s="220"/>
      <c r="RCE934" s="220"/>
      <c r="RCF934" s="220"/>
      <c r="RCG934" s="220"/>
      <c r="RCH934" s="220"/>
      <c r="RCI934" s="220"/>
      <c r="RCJ934" s="220"/>
      <c r="RCK934" s="220"/>
      <c r="RCL934" s="220"/>
      <c r="RCM934" s="220"/>
      <c r="RCN934" s="220"/>
      <c r="RCO934" s="220"/>
      <c r="RCP934" s="220"/>
      <c r="RCQ934" s="220"/>
      <c r="RCR934" s="220"/>
      <c r="RCS934" s="220"/>
      <c r="RCT934" s="220"/>
      <c r="RCU934" s="220"/>
      <c r="RCV934" s="220"/>
      <c r="RCW934" s="220"/>
      <c r="RCX934" s="220"/>
      <c r="RCY934" s="220"/>
      <c r="RCZ934" s="220"/>
      <c r="RDA934" s="220"/>
      <c r="RDB934" s="220"/>
      <c r="RDI934" s="220"/>
      <c r="RDJ934" s="220"/>
      <c r="RDK934" s="220"/>
      <c r="RDL934" s="220"/>
      <c r="RDQ934" s="220"/>
      <c r="RDR934" s="220"/>
      <c r="RDS934" s="220"/>
      <c r="RDT934" s="220"/>
      <c r="RDU934" s="220"/>
      <c r="RDV934" s="220"/>
      <c r="RDW934" s="220"/>
      <c r="RDX934" s="220"/>
      <c r="RDY934" s="220"/>
      <c r="RDZ934" s="220"/>
      <c r="REA934" s="220"/>
      <c r="REB934" s="220"/>
      <c r="REC934" s="220"/>
      <c r="RED934" s="220"/>
      <c r="REE934" s="220"/>
      <c r="REF934" s="220"/>
      <c r="REG934" s="220"/>
      <c r="REH934" s="220"/>
      <c r="REI934" s="220"/>
      <c r="REJ934" s="220"/>
      <c r="REK934" s="220"/>
      <c r="REL934" s="220"/>
      <c r="REM934" s="220"/>
      <c r="REN934" s="220"/>
      <c r="REO934" s="220"/>
      <c r="REP934" s="220"/>
      <c r="REQ934" s="220"/>
      <c r="RER934" s="220"/>
      <c r="RES934" s="220"/>
      <c r="RET934" s="220"/>
      <c r="REU934" s="220"/>
      <c r="REV934" s="220"/>
      <c r="REW934" s="220"/>
      <c r="REX934" s="220"/>
      <c r="REY934" s="220"/>
      <c r="REZ934" s="220"/>
      <c r="RFA934" s="220"/>
      <c r="RFB934" s="220"/>
      <c r="RFC934" s="220"/>
      <c r="RFD934" s="220"/>
      <c r="RFE934" s="220"/>
      <c r="RFF934" s="220"/>
      <c r="RFG934" s="220"/>
      <c r="RFH934" s="220"/>
      <c r="RFI934" s="220"/>
      <c r="RFJ934" s="220"/>
      <c r="RFK934" s="220"/>
      <c r="RFL934" s="220"/>
      <c r="RFM934" s="220"/>
      <c r="RFN934" s="220"/>
      <c r="RFO934" s="220"/>
      <c r="RFP934" s="220"/>
      <c r="RFQ934" s="220"/>
      <c r="RFR934" s="220"/>
      <c r="RFS934" s="220"/>
      <c r="RFT934" s="220"/>
      <c r="RFU934" s="220"/>
      <c r="RFV934" s="220"/>
      <c r="RFW934" s="220"/>
      <c r="RFX934" s="220"/>
      <c r="RFY934" s="220"/>
      <c r="RFZ934" s="220"/>
      <c r="RGA934" s="220"/>
      <c r="RGB934" s="220"/>
      <c r="RGC934" s="220"/>
      <c r="RGD934" s="220"/>
      <c r="RGE934" s="220"/>
      <c r="RGF934" s="220"/>
      <c r="RGG934" s="220"/>
      <c r="RGH934" s="220"/>
      <c r="RGI934" s="220"/>
      <c r="RGJ934" s="220"/>
      <c r="RGK934" s="220"/>
      <c r="RGL934" s="220"/>
      <c r="RGM934" s="220"/>
      <c r="RGN934" s="220"/>
      <c r="RGO934" s="220"/>
      <c r="RGP934" s="220"/>
      <c r="RGQ934" s="220"/>
      <c r="RGR934" s="220"/>
      <c r="RGS934" s="220"/>
      <c r="RGT934" s="220"/>
      <c r="RGU934" s="220"/>
      <c r="RGV934" s="220"/>
      <c r="RGW934" s="220"/>
      <c r="RGX934" s="220"/>
      <c r="RGY934" s="220"/>
      <c r="RGZ934" s="220"/>
      <c r="RHA934" s="220"/>
      <c r="RHB934" s="220"/>
      <c r="RHC934" s="220"/>
      <c r="RHD934" s="220"/>
      <c r="RHE934" s="220"/>
      <c r="RHF934" s="220"/>
      <c r="RHG934" s="220"/>
      <c r="RHH934" s="220"/>
      <c r="RHI934" s="220"/>
      <c r="RHJ934" s="220"/>
      <c r="RHK934" s="220"/>
      <c r="RHL934" s="220"/>
      <c r="RHM934" s="220"/>
      <c r="RHN934" s="220"/>
      <c r="RHO934" s="220"/>
      <c r="RHP934" s="220"/>
      <c r="RHQ934" s="220"/>
      <c r="RHR934" s="220"/>
      <c r="RHS934" s="220"/>
      <c r="RHT934" s="220"/>
      <c r="RHU934" s="220"/>
      <c r="RHV934" s="220"/>
      <c r="RHW934" s="220"/>
      <c r="RHX934" s="220"/>
      <c r="RHY934" s="220"/>
      <c r="RHZ934" s="220"/>
      <c r="RIA934" s="220"/>
      <c r="RIB934" s="220"/>
      <c r="RIC934" s="220"/>
      <c r="RID934" s="220"/>
      <c r="RIE934" s="220"/>
      <c r="RIF934" s="220"/>
      <c r="RIG934" s="220"/>
      <c r="RIH934" s="220"/>
      <c r="RII934" s="220"/>
      <c r="RIJ934" s="220"/>
      <c r="RIK934" s="220"/>
      <c r="RIL934" s="220"/>
      <c r="RIM934" s="220"/>
      <c r="RIN934" s="220"/>
      <c r="RIO934" s="220"/>
      <c r="RIP934" s="220"/>
      <c r="RIQ934" s="220"/>
      <c r="RIR934" s="220"/>
      <c r="RIS934" s="220"/>
      <c r="RIT934" s="220"/>
      <c r="RIU934" s="220"/>
      <c r="RIV934" s="220"/>
      <c r="RIW934" s="220"/>
      <c r="RIX934" s="220"/>
      <c r="RIY934" s="220"/>
      <c r="RIZ934" s="220"/>
      <c r="RJA934" s="220"/>
      <c r="RJB934" s="220"/>
      <c r="RJC934" s="220"/>
      <c r="RJD934" s="220"/>
      <c r="RJE934" s="220"/>
      <c r="RJF934" s="220"/>
      <c r="RJG934" s="220"/>
      <c r="RJH934" s="220"/>
      <c r="RJI934" s="220"/>
      <c r="RJJ934" s="220"/>
      <c r="RJK934" s="220"/>
      <c r="RJL934" s="220"/>
      <c r="RJM934" s="220"/>
      <c r="RJN934" s="220"/>
      <c r="RJO934" s="220"/>
      <c r="RJP934" s="220"/>
      <c r="RJQ934" s="220"/>
      <c r="RJR934" s="220"/>
      <c r="RJS934" s="220"/>
      <c r="RJT934" s="220"/>
      <c r="RJU934" s="220"/>
      <c r="RJV934" s="220"/>
      <c r="RJW934" s="220"/>
      <c r="RJX934" s="220"/>
      <c r="RJY934" s="220"/>
      <c r="RJZ934" s="220"/>
      <c r="RKA934" s="220"/>
      <c r="RKB934" s="220"/>
      <c r="RKC934" s="220"/>
      <c r="RKD934" s="220"/>
      <c r="RKE934" s="220"/>
      <c r="RKF934" s="220"/>
      <c r="RKG934" s="220"/>
      <c r="RKH934" s="220"/>
      <c r="RKI934" s="220"/>
      <c r="RKJ934" s="220"/>
      <c r="RKK934" s="220"/>
      <c r="RKL934" s="220"/>
      <c r="RKM934" s="220"/>
      <c r="RKN934" s="220"/>
      <c r="RKO934" s="220"/>
      <c r="RKP934" s="220"/>
      <c r="RKQ934" s="220"/>
      <c r="RKR934" s="220"/>
      <c r="RKS934" s="220"/>
      <c r="RKT934" s="220"/>
      <c r="RKU934" s="220"/>
      <c r="RKV934" s="220"/>
      <c r="RKW934" s="220"/>
      <c r="RKX934" s="220"/>
      <c r="RKY934" s="220"/>
      <c r="RKZ934" s="220"/>
      <c r="RLA934" s="220"/>
      <c r="RLB934" s="220"/>
      <c r="RLC934" s="220"/>
      <c r="RLD934" s="220"/>
      <c r="RLE934" s="220"/>
      <c r="RLF934" s="220"/>
      <c r="RLG934" s="220"/>
      <c r="RLH934" s="220"/>
      <c r="RLI934" s="220"/>
      <c r="RLJ934" s="220"/>
      <c r="RLK934" s="220"/>
      <c r="RLL934" s="220"/>
      <c r="RLM934" s="220"/>
      <c r="RLN934" s="220"/>
      <c r="RLO934" s="220"/>
      <c r="RLP934" s="220"/>
      <c r="RLQ934" s="220"/>
      <c r="RLR934" s="220"/>
      <c r="RLS934" s="220"/>
      <c r="RLT934" s="220"/>
      <c r="RLU934" s="220"/>
      <c r="RLV934" s="220"/>
      <c r="RLW934" s="220"/>
      <c r="RLX934" s="220"/>
      <c r="RLY934" s="220"/>
      <c r="RLZ934" s="220"/>
      <c r="RMA934" s="220"/>
      <c r="RMB934" s="220"/>
      <c r="RMC934" s="220"/>
      <c r="RMD934" s="220"/>
      <c r="RME934" s="220"/>
      <c r="RMF934" s="220"/>
      <c r="RMG934" s="220"/>
      <c r="RMH934" s="220"/>
      <c r="RMI934" s="220"/>
      <c r="RMJ934" s="220"/>
      <c r="RMK934" s="220"/>
      <c r="RML934" s="220"/>
      <c r="RMM934" s="220"/>
      <c r="RMN934" s="220"/>
      <c r="RMO934" s="220"/>
      <c r="RMP934" s="220"/>
      <c r="RMQ934" s="220"/>
      <c r="RMR934" s="220"/>
      <c r="RMS934" s="220"/>
      <c r="RMT934" s="220"/>
      <c r="RMU934" s="220"/>
      <c r="RMV934" s="220"/>
      <c r="RMW934" s="220"/>
      <c r="RMX934" s="220"/>
      <c r="RNE934" s="220"/>
      <c r="RNF934" s="220"/>
      <c r="RNG934" s="220"/>
      <c r="RNH934" s="220"/>
      <c r="RNM934" s="220"/>
      <c r="RNN934" s="220"/>
      <c r="RNO934" s="220"/>
      <c r="RNP934" s="220"/>
      <c r="RNQ934" s="220"/>
      <c r="RNR934" s="220"/>
      <c r="RNS934" s="220"/>
      <c r="RNT934" s="220"/>
      <c r="RNU934" s="220"/>
      <c r="RNV934" s="220"/>
      <c r="RNW934" s="220"/>
      <c r="RNX934" s="220"/>
      <c r="RNY934" s="220"/>
      <c r="RNZ934" s="220"/>
      <c r="ROA934" s="220"/>
      <c r="ROB934" s="220"/>
      <c r="ROC934" s="220"/>
      <c r="ROD934" s="220"/>
      <c r="ROE934" s="220"/>
      <c r="ROF934" s="220"/>
      <c r="ROG934" s="220"/>
      <c r="ROH934" s="220"/>
      <c r="ROI934" s="220"/>
      <c r="ROJ934" s="220"/>
      <c r="ROK934" s="220"/>
      <c r="ROL934" s="220"/>
      <c r="ROM934" s="220"/>
      <c r="RON934" s="220"/>
      <c r="ROO934" s="220"/>
      <c r="ROP934" s="220"/>
      <c r="ROQ934" s="220"/>
      <c r="ROR934" s="220"/>
      <c r="ROS934" s="220"/>
      <c r="ROT934" s="220"/>
      <c r="ROU934" s="220"/>
      <c r="ROV934" s="220"/>
      <c r="ROW934" s="220"/>
      <c r="ROX934" s="220"/>
      <c r="ROY934" s="220"/>
      <c r="ROZ934" s="220"/>
      <c r="RPA934" s="220"/>
      <c r="RPB934" s="220"/>
      <c r="RPC934" s="220"/>
      <c r="RPD934" s="220"/>
      <c r="RPE934" s="220"/>
      <c r="RPF934" s="220"/>
      <c r="RPG934" s="220"/>
      <c r="RPH934" s="220"/>
      <c r="RPI934" s="220"/>
      <c r="RPJ934" s="220"/>
      <c r="RPK934" s="220"/>
      <c r="RPL934" s="220"/>
      <c r="RPM934" s="220"/>
      <c r="RPN934" s="220"/>
      <c r="RPO934" s="220"/>
      <c r="RPP934" s="220"/>
      <c r="RPQ934" s="220"/>
      <c r="RPR934" s="220"/>
      <c r="RPS934" s="220"/>
      <c r="RPT934" s="220"/>
      <c r="RPU934" s="220"/>
      <c r="RPV934" s="220"/>
      <c r="RPW934" s="220"/>
      <c r="RPX934" s="220"/>
      <c r="RPY934" s="220"/>
      <c r="RPZ934" s="220"/>
      <c r="RQA934" s="220"/>
      <c r="RQB934" s="220"/>
      <c r="RQC934" s="220"/>
      <c r="RQD934" s="220"/>
      <c r="RQE934" s="220"/>
      <c r="RQF934" s="220"/>
      <c r="RQG934" s="220"/>
      <c r="RQH934" s="220"/>
      <c r="RQI934" s="220"/>
      <c r="RQJ934" s="220"/>
      <c r="RQK934" s="220"/>
      <c r="RQL934" s="220"/>
      <c r="RQM934" s="220"/>
      <c r="RQN934" s="220"/>
      <c r="RQO934" s="220"/>
      <c r="RQP934" s="220"/>
      <c r="RQQ934" s="220"/>
      <c r="RQR934" s="220"/>
      <c r="RQS934" s="220"/>
      <c r="RQT934" s="220"/>
      <c r="RQU934" s="220"/>
      <c r="RQV934" s="220"/>
      <c r="RQW934" s="220"/>
      <c r="RQX934" s="220"/>
      <c r="RQY934" s="220"/>
      <c r="RQZ934" s="220"/>
      <c r="RRA934" s="220"/>
      <c r="RRB934" s="220"/>
      <c r="RRC934" s="220"/>
      <c r="RRD934" s="220"/>
      <c r="RRE934" s="220"/>
      <c r="RRF934" s="220"/>
      <c r="RRG934" s="220"/>
      <c r="RRH934" s="220"/>
      <c r="RRI934" s="220"/>
      <c r="RRJ934" s="220"/>
      <c r="RRK934" s="220"/>
      <c r="RRL934" s="220"/>
      <c r="RRM934" s="220"/>
      <c r="RRN934" s="220"/>
      <c r="RRO934" s="220"/>
      <c r="RRP934" s="220"/>
      <c r="RRQ934" s="220"/>
      <c r="RRR934" s="220"/>
      <c r="RRS934" s="220"/>
      <c r="RRT934" s="220"/>
      <c r="RRU934" s="220"/>
      <c r="RRV934" s="220"/>
      <c r="RRW934" s="220"/>
      <c r="RRX934" s="220"/>
      <c r="RRY934" s="220"/>
      <c r="RRZ934" s="220"/>
      <c r="RSA934" s="220"/>
      <c r="RSB934" s="220"/>
      <c r="RSC934" s="220"/>
      <c r="RSD934" s="220"/>
      <c r="RSE934" s="220"/>
      <c r="RSF934" s="220"/>
      <c r="RSG934" s="220"/>
      <c r="RSH934" s="220"/>
      <c r="RSI934" s="220"/>
      <c r="RSJ934" s="220"/>
      <c r="RSK934" s="220"/>
      <c r="RSL934" s="220"/>
      <c r="RSM934" s="220"/>
      <c r="RSN934" s="220"/>
      <c r="RSO934" s="220"/>
      <c r="RSP934" s="220"/>
      <c r="RSQ934" s="220"/>
      <c r="RSR934" s="220"/>
      <c r="RSS934" s="220"/>
      <c r="RST934" s="220"/>
      <c r="RSU934" s="220"/>
      <c r="RSV934" s="220"/>
      <c r="RSW934" s="220"/>
      <c r="RSX934" s="220"/>
      <c r="RSY934" s="220"/>
      <c r="RSZ934" s="220"/>
      <c r="RTA934" s="220"/>
      <c r="RTB934" s="220"/>
      <c r="RTC934" s="220"/>
      <c r="RTD934" s="220"/>
      <c r="RTE934" s="220"/>
      <c r="RTF934" s="220"/>
      <c r="RTG934" s="220"/>
      <c r="RTH934" s="220"/>
      <c r="RTI934" s="220"/>
      <c r="RTJ934" s="220"/>
      <c r="RTK934" s="220"/>
      <c r="RTL934" s="220"/>
      <c r="RTM934" s="220"/>
      <c r="RTN934" s="220"/>
      <c r="RTO934" s="220"/>
      <c r="RTP934" s="220"/>
      <c r="RTQ934" s="220"/>
      <c r="RTR934" s="220"/>
      <c r="RTS934" s="220"/>
      <c r="RTT934" s="220"/>
      <c r="RTU934" s="220"/>
      <c r="RTV934" s="220"/>
      <c r="RTW934" s="220"/>
      <c r="RTX934" s="220"/>
      <c r="RTY934" s="220"/>
      <c r="RTZ934" s="220"/>
      <c r="RUA934" s="220"/>
      <c r="RUB934" s="220"/>
      <c r="RUC934" s="220"/>
      <c r="RUD934" s="220"/>
      <c r="RUE934" s="220"/>
      <c r="RUF934" s="220"/>
      <c r="RUG934" s="220"/>
      <c r="RUH934" s="220"/>
      <c r="RUI934" s="220"/>
      <c r="RUJ934" s="220"/>
      <c r="RUK934" s="220"/>
      <c r="RUL934" s="220"/>
      <c r="RUM934" s="220"/>
      <c r="RUN934" s="220"/>
      <c r="RUO934" s="220"/>
      <c r="RUP934" s="220"/>
      <c r="RUQ934" s="220"/>
      <c r="RUR934" s="220"/>
      <c r="RUS934" s="220"/>
      <c r="RUT934" s="220"/>
      <c r="RUU934" s="220"/>
      <c r="RUV934" s="220"/>
      <c r="RUW934" s="220"/>
      <c r="RUX934" s="220"/>
      <c r="RUY934" s="220"/>
      <c r="RUZ934" s="220"/>
      <c r="RVA934" s="220"/>
      <c r="RVB934" s="220"/>
      <c r="RVC934" s="220"/>
      <c r="RVD934" s="220"/>
      <c r="RVE934" s="220"/>
      <c r="RVF934" s="220"/>
      <c r="RVG934" s="220"/>
      <c r="RVH934" s="220"/>
      <c r="RVI934" s="220"/>
      <c r="RVJ934" s="220"/>
      <c r="RVK934" s="220"/>
      <c r="RVL934" s="220"/>
      <c r="RVM934" s="220"/>
      <c r="RVN934" s="220"/>
      <c r="RVO934" s="220"/>
      <c r="RVP934" s="220"/>
      <c r="RVQ934" s="220"/>
      <c r="RVR934" s="220"/>
      <c r="RVS934" s="220"/>
      <c r="RVT934" s="220"/>
      <c r="RVU934" s="220"/>
      <c r="RVV934" s="220"/>
      <c r="RVW934" s="220"/>
      <c r="RVX934" s="220"/>
      <c r="RVY934" s="220"/>
      <c r="RVZ934" s="220"/>
      <c r="RWA934" s="220"/>
      <c r="RWB934" s="220"/>
      <c r="RWC934" s="220"/>
      <c r="RWD934" s="220"/>
      <c r="RWE934" s="220"/>
      <c r="RWF934" s="220"/>
      <c r="RWG934" s="220"/>
      <c r="RWH934" s="220"/>
      <c r="RWI934" s="220"/>
      <c r="RWJ934" s="220"/>
      <c r="RWK934" s="220"/>
      <c r="RWL934" s="220"/>
      <c r="RWM934" s="220"/>
      <c r="RWN934" s="220"/>
      <c r="RWO934" s="220"/>
      <c r="RWP934" s="220"/>
      <c r="RWQ934" s="220"/>
      <c r="RWR934" s="220"/>
      <c r="RWS934" s="220"/>
      <c r="RWT934" s="220"/>
      <c r="RXA934" s="220"/>
      <c r="RXB934" s="220"/>
      <c r="RXC934" s="220"/>
      <c r="RXD934" s="220"/>
      <c r="RXI934" s="220"/>
      <c r="RXJ934" s="220"/>
      <c r="RXK934" s="220"/>
      <c r="RXL934" s="220"/>
      <c r="RXM934" s="220"/>
      <c r="RXN934" s="220"/>
      <c r="RXO934" s="220"/>
      <c r="RXP934" s="220"/>
      <c r="RXQ934" s="220"/>
      <c r="RXR934" s="220"/>
      <c r="RXS934" s="220"/>
      <c r="RXT934" s="220"/>
      <c r="RXU934" s="220"/>
      <c r="RXV934" s="220"/>
      <c r="RXW934" s="220"/>
      <c r="RXX934" s="220"/>
      <c r="RXY934" s="220"/>
      <c r="RXZ934" s="220"/>
      <c r="RYA934" s="220"/>
      <c r="RYB934" s="220"/>
      <c r="RYC934" s="220"/>
      <c r="RYD934" s="220"/>
      <c r="RYE934" s="220"/>
      <c r="RYF934" s="220"/>
      <c r="RYG934" s="220"/>
      <c r="RYH934" s="220"/>
      <c r="RYI934" s="220"/>
      <c r="RYJ934" s="220"/>
      <c r="RYK934" s="220"/>
      <c r="RYL934" s="220"/>
      <c r="RYM934" s="220"/>
      <c r="RYN934" s="220"/>
      <c r="RYO934" s="220"/>
      <c r="RYP934" s="220"/>
      <c r="RYQ934" s="220"/>
      <c r="RYR934" s="220"/>
      <c r="RYS934" s="220"/>
      <c r="RYT934" s="220"/>
      <c r="RYU934" s="220"/>
      <c r="RYV934" s="220"/>
      <c r="RYW934" s="220"/>
      <c r="RYX934" s="220"/>
      <c r="RYY934" s="220"/>
      <c r="RYZ934" s="220"/>
      <c r="RZA934" s="220"/>
      <c r="RZB934" s="220"/>
      <c r="RZC934" s="220"/>
      <c r="RZD934" s="220"/>
      <c r="RZE934" s="220"/>
      <c r="RZF934" s="220"/>
      <c r="RZG934" s="220"/>
      <c r="RZH934" s="220"/>
      <c r="RZI934" s="220"/>
      <c r="RZJ934" s="220"/>
      <c r="RZK934" s="220"/>
      <c r="RZL934" s="220"/>
      <c r="RZM934" s="220"/>
      <c r="RZN934" s="220"/>
      <c r="RZO934" s="220"/>
      <c r="RZP934" s="220"/>
      <c r="RZQ934" s="220"/>
      <c r="RZR934" s="220"/>
      <c r="RZS934" s="220"/>
      <c r="RZT934" s="220"/>
      <c r="RZU934" s="220"/>
      <c r="RZV934" s="220"/>
      <c r="RZW934" s="220"/>
      <c r="RZX934" s="220"/>
      <c r="RZY934" s="220"/>
      <c r="RZZ934" s="220"/>
      <c r="SAA934" s="220"/>
      <c r="SAB934" s="220"/>
      <c r="SAC934" s="220"/>
      <c r="SAD934" s="220"/>
      <c r="SAE934" s="220"/>
      <c r="SAF934" s="220"/>
      <c r="SAG934" s="220"/>
      <c r="SAH934" s="220"/>
      <c r="SAI934" s="220"/>
      <c r="SAJ934" s="220"/>
      <c r="SAK934" s="220"/>
      <c r="SAL934" s="220"/>
      <c r="SAM934" s="220"/>
      <c r="SAN934" s="220"/>
      <c r="SAO934" s="220"/>
      <c r="SAP934" s="220"/>
      <c r="SAQ934" s="220"/>
      <c r="SAR934" s="220"/>
      <c r="SAS934" s="220"/>
      <c r="SAT934" s="220"/>
      <c r="SAU934" s="220"/>
      <c r="SAV934" s="220"/>
      <c r="SAW934" s="220"/>
      <c r="SAX934" s="220"/>
      <c r="SAY934" s="220"/>
      <c r="SAZ934" s="220"/>
      <c r="SBA934" s="220"/>
      <c r="SBB934" s="220"/>
      <c r="SBC934" s="220"/>
      <c r="SBD934" s="220"/>
      <c r="SBE934" s="220"/>
      <c r="SBF934" s="220"/>
      <c r="SBG934" s="220"/>
      <c r="SBH934" s="220"/>
      <c r="SBI934" s="220"/>
      <c r="SBJ934" s="220"/>
      <c r="SBK934" s="220"/>
      <c r="SBL934" s="220"/>
      <c r="SBM934" s="220"/>
      <c r="SBN934" s="220"/>
      <c r="SBO934" s="220"/>
      <c r="SBP934" s="220"/>
      <c r="SBQ934" s="220"/>
      <c r="SBR934" s="220"/>
      <c r="SBS934" s="220"/>
      <c r="SBT934" s="220"/>
      <c r="SBU934" s="220"/>
      <c r="SBV934" s="220"/>
      <c r="SBW934" s="220"/>
      <c r="SBX934" s="220"/>
      <c r="SBY934" s="220"/>
      <c r="SBZ934" s="220"/>
      <c r="SCA934" s="220"/>
      <c r="SCB934" s="220"/>
      <c r="SCC934" s="220"/>
      <c r="SCD934" s="220"/>
      <c r="SCE934" s="220"/>
      <c r="SCF934" s="220"/>
      <c r="SCG934" s="220"/>
      <c r="SCH934" s="220"/>
      <c r="SCI934" s="220"/>
      <c r="SCJ934" s="220"/>
      <c r="SCK934" s="220"/>
      <c r="SCL934" s="220"/>
      <c r="SCM934" s="220"/>
      <c r="SCN934" s="220"/>
      <c r="SCO934" s="220"/>
      <c r="SCP934" s="220"/>
      <c r="SCQ934" s="220"/>
      <c r="SCR934" s="220"/>
      <c r="SCS934" s="220"/>
      <c r="SCT934" s="220"/>
      <c r="SCU934" s="220"/>
      <c r="SCV934" s="220"/>
      <c r="SCW934" s="220"/>
      <c r="SCX934" s="220"/>
      <c r="SCY934" s="220"/>
      <c r="SCZ934" s="220"/>
      <c r="SDA934" s="220"/>
      <c r="SDB934" s="220"/>
      <c r="SDC934" s="220"/>
      <c r="SDD934" s="220"/>
      <c r="SDE934" s="220"/>
      <c r="SDF934" s="220"/>
      <c r="SDG934" s="220"/>
      <c r="SDH934" s="220"/>
      <c r="SDI934" s="220"/>
      <c r="SDJ934" s="220"/>
      <c r="SDK934" s="220"/>
      <c r="SDL934" s="220"/>
      <c r="SDM934" s="220"/>
      <c r="SDN934" s="220"/>
      <c r="SDO934" s="220"/>
      <c r="SDP934" s="220"/>
      <c r="SDQ934" s="220"/>
      <c r="SDR934" s="220"/>
      <c r="SDS934" s="220"/>
      <c r="SDT934" s="220"/>
      <c r="SDU934" s="220"/>
      <c r="SDV934" s="220"/>
      <c r="SDW934" s="220"/>
      <c r="SDX934" s="220"/>
      <c r="SDY934" s="220"/>
      <c r="SDZ934" s="220"/>
      <c r="SEA934" s="220"/>
      <c r="SEB934" s="220"/>
      <c r="SEC934" s="220"/>
      <c r="SED934" s="220"/>
      <c r="SEE934" s="220"/>
      <c r="SEF934" s="220"/>
      <c r="SEG934" s="220"/>
      <c r="SEH934" s="220"/>
      <c r="SEI934" s="220"/>
      <c r="SEJ934" s="220"/>
      <c r="SEK934" s="220"/>
      <c r="SEL934" s="220"/>
      <c r="SEM934" s="220"/>
      <c r="SEN934" s="220"/>
      <c r="SEO934" s="220"/>
      <c r="SEP934" s="220"/>
      <c r="SEQ934" s="220"/>
      <c r="SER934" s="220"/>
      <c r="SES934" s="220"/>
      <c r="SET934" s="220"/>
      <c r="SEU934" s="220"/>
      <c r="SEV934" s="220"/>
      <c r="SEW934" s="220"/>
      <c r="SEX934" s="220"/>
      <c r="SEY934" s="220"/>
      <c r="SEZ934" s="220"/>
      <c r="SFA934" s="220"/>
      <c r="SFB934" s="220"/>
      <c r="SFC934" s="220"/>
      <c r="SFD934" s="220"/>
      <c r="SFE934" s="220"/>
      <c r="SFF934" s="220"/>
      <c r="SFG934" s="220"/>
      <c r="SFH934" s="220"/>
      <c r="SFI934" s="220"/>
      <c r="SFJ934" s="220"/>
      <c r="SFK934" s="220"/>
      <c r="SFL934" s="220"/>
      <c r="SFM934" s="220"/>
      <c r="SFN934" s="220"/>
      <c r="SFO934" s="220"/>
      <c r="SFP934" s="220"/>
      <c r="SFQ934" s="220"/>
      <c r="SFR934" s="220"/>
      <c r="SFS934" s="220"/>
      <c r="SFT934" s="220"/>
      <c r="SFU934" s="220"/>
      <c r="SFV934" s="220"/>
      <c r="SFW934" s="220"/>
      <c r="SFX934" s="220"/>
      <c r="SFY934" s="220"/>
      <c r="SFZ934" s="220"/>
      <c r="SGA934" s="220"/>
      <c r="SGB934" s="220"/>
      <c r="SGC934" s="220"/>
      <c r="SGD934" s="220"/>
      <c r="SGE934" s="220"/>
      <c r="SGF934" s="220"/>
      <c r="SGG934" s="220"/>
      <c r="SGH934" s="220"/>
      <c r="SGI934" s="220"/>
      <c r="SGJ934" s="220"/>
      <c r="SGK934" s="220"/>
      <c r="SGL934" s="220"/>
      <c r="SGM934" s="220"/>
      <c r="SGN934" s="220"/>
      <c r="SGO934" s="220"/>
      <c r="SGP934" s="220"/>
      <c r="SGW934" s="220"/>
      <c r="SGX934" s="220"/>
      <c r="SGY934" s="220"/>
      <c r="SGZ934" s="220"/>
      <c r="SHE934" s="220"/>
      <c r="SHF934" s="220"/>
      <c r="SHG934" s="220"/>
      <c r="SHH934" s="220"/>
      <c r="SHI934" s="220"/>
      <c r="SHJ934" s="220"/>
      <c r="SHK934" s="220"/>
      <c r="SHL934" s="220"/>
      <c r="SHM934" s="220"/>
      <c r="SHN934" s="220"/>
      <c r="SHO934" s="220"/>
      <c r="SHP934" s="220"/>
      <c r="SHQ934" s="220"/>
      <c r="SHR934" s="220"/>
      <c r="SHS934" s="220"/>
      <c r="SHT934" s="220"/>
      <c r="SHU934" s="220"/>
      <c r="SHV934" s="220"/>
      <c r="SHW934" s="220"/>
      <c r="SHX934" s="220"/>
      <c r="SHY934" s="220"/>
      <c r="SHZ934" s="220"/>
      <c r="SIA934" s="220"/>
      <c r="SIB934" s="220"/>
      <c r="SIC934" s="220"/>
      <c r="SID934" s="220"/>
      <c r="SIE934" s="220"/>
      <c r="SIF934" s="220"/>
      <c r="SIG934" s="220"/>
      <c r="SIH934" s="220"/>
      <c r="SII934" s="220"/>
      <c r="SIJ934" s="220"/>
      <c r="SIK934" s="220"/>
      <c r="SIL934" s="220"/>
      <c r="SIM934" s="220"/>
      <c r="SIN934" s="220"/>
      <c r="SIO934" s="220"/>
      <c r="SIP934" s="220"/>
      <c r="SIQ934" s="220"/>
      <c r="SIR934" s="220"/>
      <c r="SIS934" s="220"/>
      <c r="SIT934" s="220"/>
      <c r="SIU934" s="220"/>
      <c r="SIV934" s="220"/>
      <c r="SIW934" s="220"/>
      <c r="SIX934" s="220"/>
      <c r="SIY934" s="220"/>
      <c r="SIZ934" s="220"/>
      <c r="SJA934" s="220"/>
      <c r="SJB934" s="220"/>
      <c r="SJC934" s="220"/>
      <c r="SJD934" s="220"/>
      <c r="SJE934" s="220"/>
      <c r="SJF934" s="220"/>
      <c r="SJG934" s="220"/>
      <c r="SJH934" s="220"/>
      <c r="SJI934" s="220"/>
      <c r="SJJ934" s="220"/>
      <c r="SJK934" s="220"/>
      <c r="SJL934" s="220"/>
      <c r="SJM934" s="220"/>
      <c r="SJN934" s="220"/>
      <c r="SJO934" s="220"/>
      <c r="SJP934" s="220"/>
      <c r="SJQ934" s="220"/>
      <c r="SJR934" s="220"/>
      <c r="SJS934" s="220"/>
      <c r="SJT934" s="220"/>
      <c r="SJU934" s="220"/>
      <c r="SJV934" s="220"/>
      <c r="SJW934" s="220"/>
      <c r="SJX934" s="220"/>
      <c r="SJY934" s="220"/>
      <c r="SJZ934" s="220"/>
      <c r="SKA934" s="220"/>
      <c r="SKB934" s="220"/>
      <c r="SKC934" s="220"/>
      <c r="SKD934" s="220"/>
      <c r="SKE934" s="220"/>
      <c r="SKF934" s="220"/>
      <c r="SKG934" s="220"/>
      <c r="SKH934" s="220"/>
      <c r="SKI934" s="220"/>
      <c r="SKJ934" s="220"/>
      <c r="SKK934" s="220"/>
      <c r="SKL934" s="220"/>
      <c r="SKM934" s="220"/>
      <c r="SKN934" s="220"/>
      <c r="SKO934" s="220"/>
      <c r="SKP934" s="220"/>
      <c r="SKQ934" s="220"/>
      <c r="SKR934" s="220"/>
      <c r="SKS934" s="220"/>
      <c r="SKT934" s="220"/>
      <c r="SKU934" s="220"/>
      <c r="SKV934" s="220"/>
      <c r="SKW934" s="220"/>
      <c r="SKX934" s="220"/>
      <c r="SKY934" s="220"/>
      <c r="SKZ934" s="220"/>
      <c r="SLA934" s="220"/>
      <c r="SLB934" s="220"/>
      <c r="SLC934" s="220"/>
      <c r="SLD934" s="220"/>
      <c r="SLE934" s="220"/>
      <c r="SLF934" s="220"/>
      <c r="SLG934" s="220"/>
      <c r="SLH934" s="220"/>
      <c r="SLI934" s="220"/>
      <c r="SLJ934" s="220"/>
      <c r="SLK934" s="220"/>
      <c r="SLL934" s="220"/>
      <c r="SLM934" s="220"/>
      <c r="SLN934" s="220"/>
      <c r="SLO934" s="220"/>
      <c r="SLP934" s="220"/>
      <c r="SLQ934" s="220"/>
      <c r="SLR934" s="220"/>
      <c r="SLS934" s="220"/>
      <c r="SLT934" s="220"/>
      <c r="SLU934" s="220"/>
      <c r="SLV934" s="220"/>
      <c r="SLW934" s="220"/>
      <c r="SLX934" s="220"/>
      <c r="SLY934" s="220"/>
      <c r="SLZ934" s="220"/>
      <c r="SMA934" s="220"/>
      <c r="SMB934" s="220"/>
      <c r="SMC934" s="220"/>
      <c r="SMD934" s="220"/>
      <c r="SME934" s="220"/>
      <c r="SMF934" s="220"/>
      <c r="SMG934" s="220"/>
      <c r="SMH934" s="220"/>
      <c r="SMI934" s="220"/>
      <c r="SMJ934" s="220"/>
      <c r="SMK934" s="220"/>
      <c r="SML934" s="220"/>
      <c r="SMM934" s="220"/>
      <c r="SMN934" s="220"/>
      <c r="SMO934" s="220"/>
      <c r="SMP934" s="220"/>
      <c r="SMQ934" s="220"/>
      <c r="SMR934" s="220"/>
      <c r="SMS934" s="220"/>
      <c r="SMT934" s="220"/>
      <c r="SMU934" s="220"/>
      <c r="SMV934" s="220"/>
      <c r="SMW934" s="220"/>
      <c r="SMX934" s="220"/>
      <c r="SMY934" s="220"/>
      <c r="SMZ934" s="220"/>
      <c r="SNA934" s="220"/>
      <c r="SNB934" s="220"/>
      <c r="SNC934" s="220"/>
      <c r="SND934" s="220"/>
      <c r="SNE934" s="220"/>
      <c r="SNF934" s="220"/>
      <c r="SNG934" s="220"/>
      <c r="SNH934" s="220"/>
      <c r="SNI934" s="220"/>
      <c r="SNJ934" s="220"/>
      <c r="SNK934" s="220"/>
      <c r="SNL934" s="220"/>
      <c r="SNM934" s="220"/>
      <c r="SNN934" s="220"/>
      <c r="SNO934" s="220"/>
      <c r="SNP934" s="220"/>
      <c r="SNQ934" s="220"/>
      <c r="SNR934" s="220"/>
      <c r="SNS934" s="220"/>
      <c r="SNT934" s="220"/>
      <c r="SNU934" s="220"/>
      <c r="SNV934" s="220"/>
      <c r="SNW934" s="220"/>
      <c r="SNX934" s="220"/>
      <c r="SNY934" s="220"/>
      <c r="SNZ934" s="220"/>
      <c r="SOA934" s="220"/>
      <c r="SOB934" s="220"/>
      <c r="SOC934" s="220"/>
      <c r="SOD934" s="220"/>
      <c r="SOE934" s="220"/>
      <c r="SOF934" s="220"/>
      <c r="SOG934" s="220"/>
      <c r="SOH934" s="220"/>
      <c r="SOI934" s="220"/>
      <c r="SOJ934" s="220"/>
      <c r="SOK934" s="220"/>
      <c r="SOL934" s="220"/>
      <c r="SOM934" s="220"/>
      <c r="SON934" s="220"/>
      <c r="SOO934" s="220"/>
      <c r="SOP934" s="220"/>
      <c r="SOQ934" s="220"/>
      <c r="SOR934" s="220"/>
      <c r="SOS934" s="220"/>
      <c r="SOT934" s="220"/>
      <c r="SOU934" s="220"/>
      <c r="SOV934" s="220"/>
      <c r="SOW934" s="220"/>
      <c r="SOX934" s="220"/>
      <c r="SOY934" s="220"/>
      <c r="SOZ934" s="220"/>
      <c r="SPA934" s="220"/>
      <c r="SPB934" s="220"/>
      <c r="SPC934" s="220"/>
      <c r="SPD934" s="220"/>
      <c r="SPE934" s="220"/>
      <c r="SPF934" s="220"/>
      <c r="SPG934" s="220"/>
      <c r="SPH934" s="220"/>
      <c r="SPI934" s="220"/>
      <c r="SPJ934" s="220"/>
      <c r="SPK934" s="220"/>
      <c r="SPL934" s="220"/>
      <c r="SPM934" s="220"/>
      <c r="SPN934" s="220"/>
      <c r="SPO934" s="220"/>
      <c r="SPP934" s="220"/>
      <c r="SPQ934" s="220"/>
      <c r="SPR934" s="220"/>
      <c r="SPS934" s="220"/>
      <c r="SPT934" s="220"/>
      <c r="SPU934" s="220"/>
      <c r="SPV934" s="220"/>
      <c r="SPW934" s="220"/>
      <c r="SPX934" s="220"/>
      <c r="SPY934" s="220"/>
      <c r="SPZ934" s="220"/>
      <c r="SQA934" s="220"/>
      <c r="SQB934" s="220"/>
      <c r="SQC934" s="220"/>
      <c r="SQD934" s="220"/>
      <c r="SQE934" s="220"/>
      <c r="SQF934" s="220"/>
      <c r="SQG934" s="220"/>
      <c r="SQH934" s="220"/>
      <c r="SQI934" s="220"/>
      <c r="SQJ934" s="220"/>
      <c r="SQK934" s="220"/>
      <c r="SQL934" s="220"/>
      <c r="SQS934" s="220"/>
      <c r="SQT934" s="220"/>
      <c r="SQU934" s="220"/>
      <c r="SQV934" s="220"/>
      <c r="SRA934" s="220"/>
      <c r="SRB934" s="220"/>
      <c r="SRC934" s="220"/>
      <c r="SRD934" s="220"/>
      <c r="SRE934" s="220"/>
      <c r="SRF934" s="220"/>
      <c r="SRG934" s="220"/>
      <c r="SRH934" s="220"/>
      <c r="SRI934" s="220"/>
      <c r="SRJ934" s="220"/>
      <c r="SRK934" s="220"/>
      <c r="SRL934" s="220"/>
      <c r="SRM934" s="220"/>
      <c r="SRN934" s="220"/>
      <c r="SRO934" s="220"/>
      <c r="SRP934" s="220"/>
      <c r="SRQ934" s="220"/>
      <c r="SRR934" s="220"/>
      <c r="SRS934" s="220"/>
      <c r="SRT934" s="220"/>
      <c r="SRU934" s="220"/>
      <c r="SRV934" s="220"/>
      <c r="SRW934" s="220"/>
      <c r="SRX934" s="220"/>
      <c r="SRY934" s="220"/>
      <c r="SRZ934" s="220"/>
      <c r="SSA934" s="220"/>
      <c r="SSB934" s="220"/>
      <c r="SSC934" s="220"/>
      <c r="SSD934" s="220"/>
      <c r="SSE934" s="220"/>
      <c r="SSF934" s="220"/>
      <c r="SSG934" s="220"/>
      <c r="SSH934" s="220"/>
      <c r="SSI934" s="220"/>
      <c r="SSJ934" s="220"/>
      <c r="SSK934" s="220"/>
      <c r="SSL934" s="220"/>
      <c r="SSM934" s="220"/>
      <c r="SSN934" s="220"/>
      <c r="SSO934" s="220"/>
      <c r="SSP934" s="220"/>
      <c r="SSQ934" s="220"/>
      <c r="SSR934" s="220"/>
      <c r="SSS934" s="220"/>
      <c r="SST934" s="220"/>
      <c r="SSU934" s="220"/>
      <c r="SSV934" s="220"/>
      <c r="SSW934" s="220"/>
      <c r="SSX934" s="220"/>
      <c r="SSY934" s="220"/>
      <c r="SSZ934" s="220"/>
      <c r="STA934" s="220"/>
      <c r="STB934" s="220"/>
      <c r="STC934" s="220"/>
      <c r="STD934" s="220"/>
      <c r="STE934" s="220"/>
      <c r="STF934" s="220"/>
      <c r="STG934" s="220"/>
      <c r="STH934" s="220"/>
      <c r="STI934" s="220"/>
      <c r="STJ934" s="220"/>
      <c r="STK934" s="220"/>
      <c r="STL934" s="220"/>
      <c r="STM934" s="220"/>
      <c r="STN934" s="220"/>
      <c r="STO934" s="220"/>
      <c r="STP934" s="220"/>
      <c r="STQ934" s="220"/>
      <c r="STR934" s="220"/>
      <c r="STS934" s="220"/>
      <c r="STT934" s="220"/>
      <c r="STU934" s="220"/>
      <c r="STV934" s="220"/>
      <c r="STW934" s="220"/>
      <c r="STX934" s="220"/>
      <c r="STY934" s="220"/>
      <c r="STZ934" s="220"/>
      <c r="SUA934" s="220"/>
      <c r="SUB934" s="220"/>
      <c r="SUC934" s="220"/>
      <c r="SUD934" s="220"/>
      <c r="SUE934" s="220"/>
      <c r="SUF934" s="220"/>
      <c r="SUG934" s="220"/>
      <c r="SUH934" s="220"/>
      <c r="SUI934" s="220"/>
      <c r="SUJ934" s="220"/>
      <c r="SUK934" s="220"/>
      <c r="SUL934" s="220"/>
      <c r="SUM934" s="220"/>
      <c r="SUN934" s="220"/>
      <c r="SUO934" s="220"/>
      <c r="SUP934" s="220"/>
      <c r="SUQ934" s="220"/>
      <c r="SUR934" s="220"/>
      <c r="SUS934" s="220"/>
      <c r="SUT934" s="220"/>
      <c r="SUU934" s="220"/>
      <c r="SUV934" s="220"/>
      <c r="SUW934" s="220"/>
      <c r="SUX934" s="220"/>
      <c r="SUY934" s="220"/>
      <c r="SUZ934" s="220"/>
      <c r="SVA934" s="220"/>
      <c r="SVB934" s="220"/>
      <c r="SVC934" s="220"/>
      <c r="SVD934" s="220"/>
      <c r="SVE934" s="220"/>
      <c r="SVF934" s="220"/>
      <c r="SVG934" s="220"/>
      <c r="SVH934" s="220"/>
      <c r="SVI934" s="220"/>
      <c r="SVJ934" s="220"/>
      <c r="SVK934" s="220"/>
      <c r="SVL934" s="220"/>
      <c r="SVM934" s="220"/>
      <c r="SVN934" s="220"/>
      <c r="SVO934" s="220"/>
      <c r="SVP934" s="220"/>
      <c r="SVQ934" s="220"/>
      <c r="SVR934" s="220"/>
      <c r="SVS934" s="220"/>
      <c r="SVT934" s="220"/>
      <c r="SVU934" s="220"/>
      <c r="SVV934" s="220"/>
      <c r="SVW934" s="220"/>
      <c r="SVX934" s="220"/>
      <c r="SVY934" s="220"/>
      <c r="SVZ934" s="220"/>
      <c r="SWA934" s="220"/>
      <c r="SWB934" s="220"/>
      <c r="SWC934" s="220"/>
      <c r="SWD934" s="220"/>
      <c r="SWE934" s="220"/>
      <c r="SWF934" s="220"/>
      <c r="SWG934" s="220"/>
      <c r="SWH934" s="220"/>
      <c r="SWI934" s="220"/>
      <c r="SWJ934" s="220"/>
      <c r="SWK934" s="220"/>
      <c r="SWL934" s="220"/>
      <c r="SWM934" s="220"/>
      <c r="SWN934" s="220"/>
      <c r="SWO934" s="220"/>
      <c r="SWP934" s="220"/>
      <c r="SWQ934" s="220"/>
      <c r="SWR934" s="220"/>
      <c r="SWS934" s="220"/>
      <c r="SWT934" s="220"/>
      <c r="SWU934" s="220"/>
      <c r="SWV934" s="220"/>
      <c r="SWW934" s="220"/>
      <c r="SWX934" s="220"/>
      <c r="SWY934" s="220"/>
      <c r="SWZ934" s="220"/>
      <c r="SXA934" s="220"/>
      <c r="SXB934" s="220"/>
      <c r="SXC934" s="220"/>
      <c r="SXD934" s="220"/>
      <c r="SXE934" s="220"/>
      <c r="SXF934" s="220"/>
      <c r="SXG934" s="220"/>
      <c r="SXH934" s="220"/>
      <c r="SXI934" s="220"/>
      <c r="SXJ934" s="220"/>
      <c r="SXK934" s="220"/>
      <c r="SXL934" s="220"/>
      <c r="SXM934" s="220"/>
      <c r="SXN934" s="220"/>
      <c r="SXO934" s="220"/>
      <c r="SXP934" s="220"/>
      <c r="SXQ934" s="220"/>
      <c r="SXR934" s="220"/>
      <c r="SXS934" s="220"/>
      <c r="SXT934" s="220"/>
      <c r="SXU934" s="220"/>
      <c r="SXV934" s="220"/>
      <c r="SXW934" s="220"/>
      <c r="SXX934" s="220"/>
      <c r="SXY934" s="220"/>
      <c r="SXZ934" s="220"/>
      <c r="SYA934" s="220"/>
      <c r="SYB934" s="220"/>
      <c r="SYC934" s="220"/>
      <c r="SYD934" s="220"/>
      <c r="SYE934" s="220"/>
      <c r="SYF934" s="220"/>
      <c r="SYG934" s="220"/>
      <c r="SYH934" s="220"/>
      <c r="SYI934" s="220"/>
      <c r="SYJ934" s="220"/>
      <c r="SYK934" s="220"/>
      <c r="SYL934" s="220"/>
      <c r="SYM934" s="220"/>
      <c r="SYN934" s="220"/>
      <c r="SYO934" s="220"/>
      <c r="SYP934" s="220"/>
      <c r="SYQ934" s="220"/>
      <c r="SYR934" s="220"/>
      <c r="SYS934" s="220"/>
      <c r="SYT934" s="220"/>
      <c r="SYU934" s="220"/>
      <c r="SYV934" s="220"/>
      <c r="SYW934" s="220"/>
      <c r="SYX934" s="220"/>
      <c r="SYY934" s="220"/>
      <c r="SYZ934" s="220"/>
      <c r="SZA934" s="220"/>
      <c r="SZB934" s="220"/>
      <c r="SZC934" s="220"/>
      <c r="SZD934" s="220"/>
      <c r="SZE934" s="220"/>
      <c r="SZF934" s="220"/>
      <c r="SZG934" s="220"/>
      <c r="SZH934" s="220"/>
      <c r="SZI934" s="220"/>
      <c r="SZJ934" s="220"/>
      <c r="SZK934" s="220"/>
      <c r="SZL934" s="220"/>
      <c r="SZM934" s="220"/>
      <c r="SZN934" s="220"/>
      <c r="SZO934" s="220"/>
      <c r="SZP934" s="220"/>
      <c r="SZQ934" s="220"/>
      <c r="SZR934" s="220"/>
      <c r="SZS934" s="220"/>
      <c r="SZT934" s="220"/>
      <c r="SZU934" s="220"/>
      <c r="SZV934" s="220"/>
      <c r="SZW934" s="220"/>
      <c r="SZX934" s="220"/>
      <c r="SZY934" s="220"/>
      <c r="SZZ934" s="220"/>
      <c r="TAA934" s="220"/>
      <c r="TAB934" s="220"/>
      <c r="TAC934" s="220"/>
      <c r="TAD934" s="220"/>
      <c r="TAE934" s="220"/>
      <c r="TAF934" s="220"/>
      <c r="TAG934" s="220"/>
      <c r="TAH934" s="220"/>
      <c r="TAO934" s="220"/>
      <c r="TAP934" s="220"/>
      <c r="TAQ934" s="220"/>
      <c r="TAR934" s="220"/>
      <c r="TAW934" s="220"/>
      <c r="TAX934" s="220"/>
      <c r="TAY934" s="220"/>
      <c r="TAZ934" s="220"/>
      <c r="TBA934" s="220"/>
      <c r="TBB934" s="220"/>
      <c r="TBC934" s="220"/>
      <c r="TBD934" s="220"/>
      <c r="TBE934" s="220"/>
      <c r="TBF934" s="220"/>
      <c r="TBG934" s="220"/>
      <c r="TBH934" s="220"/>
      <c r="TBI934" s="220"/>
      <c r="TBJ934" s="220"/>
      <c r="TBK934" s="220"/>
      <c r="TBL934" s="220"/>
      <c r="TBM934" s="220"/>
      <c r="TBN934" s="220"/>
      <c r="TBO934" s="220"/>
      <c r="TBP934" s="220"/>
      <c r="TBQ934" s="220"/>
      <c r="TBR934" s="220"/>
      <c r="TBS934" s="220"/>
      <c r="TBT934" s="220"/>
      <c r="TBU934" s="220"/>
      <c r="TBV934" s="220"/>
      <c r="TBW934" s="220"/>
      <c r="TBX934" s="220"/>
      <c r="TBY934" s="220"/>
      <c r="TBZ934" s="220"/>
      <c r="TCA934" s="220"/>
      <c r="TCB934" s="220"/>
      <c r="TCC934" s="220"/>
      <c r="TCD934" s="220"/>
      <c r="TCE934" s="220"/>
      <c r="TCF934" s="220"/>
      <c r="TCG934" s="220"/>
      <c r="TCH934" s="220"/>
      <c r="TCI934" s="220"/>
      <c r="TCJ934" s="220"/>
      <c r="TCK934" s="220"/>
      <c r="TCL934" s="220"/>
      <c r="TCM934" s="220"/>
      <c r="TCN934" s="220"/>
      <c r="TCO934" s="220"/>
      <c r="TCP934" s="220"/>
      <c r="TCQ934" s="220"/>
      <c r="TCR934" s="220"/>
      <c r="TCS934" s="220"/>
      <c r="TCT934" s="220"/>
      <c r="TCU934" s="220"/>
      <c r="TCV934" s="220"/>
      <c r="TCW934" s="220"/>
      <c r="TCX934" s="220"/>
      <c r="TCY934" s="220"/>
      <c r="TCZ934" s="220"/>
      <c r="TDA934" s="220"/>
      <c r="TDB934" s="220"/>
      <c r="TDC934" s="220"/>
      <c r="TDD934" s="220"/>
      <c r="TDE934" s="220"/>
      <c r="TDF934" s="220"/>
      <c r="TDG934" s="220"/>
      <c r="TDH934" s="220"/>
      <c r="TDI934" s="220"/>
      <c r="TDJ934" s="220"/>
      <c r="TDK934" s="220"/>
      <c r="TDL934" s="220"/>
      <c r="TDM934" s="220"/>
      <c r="TDN934" s="220"/>
      <c r="TDO934" s="220"/>
      <c r="TDP934" s="220"/>
      <c r="TDQ934" s="220"/>
      <c r="TDR934" s="220"/>
      <c r="TDS934" s="220"/>
      <c r="TDT934" s="220"/>
      <c r="TDU934" s="220"/>
      <c r="TDV934" s="220"/>
      <c r="TDW934" s="220"/>
      <c r="TDX934" s="220"/>
      <c r="TDY934" s="220"/>
      <c r="TDZ934" s="220"/>
      <c r="TEA934" s="220"/>
      <c r="TEB934" s="220"/>
      <c r="TEC934" s="220"/>
      <c r="TED934" s="220"/>
      <c r="TEE934" s="220"/>
      <c r="TEF934" s="220"/>
      <c r="TEG934" s="220"/>
      <c r="TEH934" s="220"/>
      <c r="TEI934" s="220"/>
      <c r="TEJ934" s="220"/>
      <c r="TEK934" s="220"/>
      <c r="TEL934" s="220"/>
      <c r="TEM934" s="220"/>
      <c r="TEN934" s="220"/>
      <c r="TEO934" s="220"/>
      <c r="TEP934" s="220"/>
      <c r="TEQ934" s="220"/>
      <c r="TER934" s="220"/>
      <c r="TES934" s="220"/>
      <c r="TET934" s="220"/>
      <c r="TEU934" s="220"/>
      <c r="TEV934" s="220"/>
      <c r="TEW934" s="220"/>
      <c r="TEX934" s="220"/>
      <c r="TEY934" s="220"/>
      <c r="TEZ934" s="220"/>
      <c r="TFA934" s="220"/>
      <c r="TFB934" s="220"/>
      <c r="TFC934" s="220"/>
      <c r="TFD934" s="220"/>
      <c r="TFE934" s="220"/>
      <c r="TFF934" s="220"/>
      <c r="TFG934" s="220"/>
      <c r="TFH934" s="220"/>
      <c r="TFI934" s="220"/>
      <c r="TFJ934" s="220"/>
      <c r="TFK934" s="220"/>
      <c r="TFL934" s="220"/>
      <c r="TFM934" s="220"/>
      <c r="TFN934" s="220"/>
      <c r="TFO934" s="220"/>
      <c r="TFP934" s="220"/>
      <c r="TFQ934" s="220"/>
      <c r="TFR934" s="220"/>
      <c r="TFS934" s="220"/>
      <c r="TFT934" s="220"/>
      <c r="TFU934" s="220"/>
      <c r="TFV934" s="220"/>
      <c r="TFW934" s="220"/>
      <c r="TFX934" s="220"/>
      <c r="TFY934" s="220"/>
      <c r="TFZ934" s="220"/>
      <c r="TGA934" s="220"/>
      <c r="TGB934" s="220"/>
      <c r="TGC934" s="220"/>
      <c r="TGD934" s="220"/>
      <c r="TGE934" s="220"/>
      <c r="TGF934" s="220"/>
      <c r="TGG934" s="220"/>
      <c r="TGH934" s="220"/>
      <c r="TGI934" s="220"/>
      <c r="TGJ934" s="220"/>
      <c r="TGK934" s="220"/>
      <c r="TGL934" s="220"/>
      <c r="TGM934" s="220"/>
      <c r="TGN934" s="220"/>
      <c r="TGO934" s="220"/>
      <c r="TGP934" s="220"/>
      <c r="TGQ934" s="220"/>
      <c r="TGR934" s="220"/>
      <c r="TGS934" s="220"/>
      <c r="TGT934" s="220"/>
      <c r="TGU934" s="220"/>
      <c r="TGV934" s="220"/>
      <c r="TGW934" s="220"/>
      <c r="TGX934" s="220"/>
      <c r="TGY934" s="220"/>
      <c r="TGZ934" s="220"/>
      <c r="THA934" s="220"/>
      <c r="THB934" s="220"/>
      <c r="THC934" s="220"/>
      <c r="THD934" s="220"/>
      <c r="THE934" s="220"/>
      <c r="THF934" s="220"/>
      <c r="THG934" s="220"/>
      <c r="THH934" s="220"/>
      <c r="THI934" s="220"/>
      <c r="THJ934" s="220"/>
      <c r="THK934" s="220"/>
      <c r="THL934" s="220"/>
      <c r="THM934" s="220"/>
      <c r="THN934" s="220"/>
      <c r="THO934" s="220"/>
      <c r="THP934" s="220"/>
      <c r="THQ934" s="220"/>
      <c r="THR934" s="220"/>
      <c r="THS934" s="220"/>
      <c r="THT934" s="220"/>
      <c r="THU934" s="220"/>
      <c r="THV934" s="220"/>
      <c r="THW934" s="220"/>
      <c r="THX934" s="220"/>
      <c r="THY934" s="220"/>
      <c r="THZ934" s="220"/>
      <c r="TIA934" s="220"/>
      <c r="TIB934" s="220"/>
      <c r="TIC934" s="220"/>
      <c r="TID934" s="220"/>
      <c r="TIE934" s="220"/>
      <c r="TIF934" s="220"/>
      <c r="TIG934" s="220"/>
      <c r="TIH934" s="220"/>
      <c r="TII934" s="220"/>
      <c r="TIJ934" s="220"/>
      <c r="TIK934" s="220"/>
      <c r="TIL934" s="220"/>
      <c r="TIM934" s="220"/>
      <c r="TIN934" s="220"/>
      <c r="TIO934" s="220"/>
      <c r="TIP934" s="220"/>
      <c r="TIQ934" s="220"/>
      <c r="TIR934" s="220"/>
      <c r="TIS934" s="220"/>
      <c r="TIT934" s="220"/>
      <c r="TIU934" s="220"/>
      <c r="TIV934" s="220"/>
      <c r="TIW934" s="220"/>
      <c r="TIX934" s="220"/>
      <c r="TIY934" s="220"/>
      <c r="TIZ934" s="220"/>
      <c r="TJA934" s="220"/>
      <c r="TJB934" s="220"/>
      <c r="TJC934" s="220"/>
      <c r="TJD934" s="220"/>
      <c r="TJE934" s="220"/>
      <c r="TJF934" s="220"/>
      <c r="TJG934" s="220"/>
      <c r="TJH934" s="220"/>
      <c r="TJI934" s="220"/>
      <c r="TJJ934" s="220"/>
      <c r="TJK934" s="220"/>
      <c r="TJL934" s="220"/>
      <c r="TJM934" s="220"/>
      <c r="TJN934" s="220"/>
      <c r="TJO934" s="220"/>
      <c r="TJP934" s="220"/>
      <c r="TJQ934" s="220"/>
      <c r="TJR934" s="220"/>
      <c r="TJS934" s="220"/>
      <c r="TJT934" s="220"/>
      <c r="TJU934" s="220"/>
      <c r="TJV934" s="220"/>
      <c r="TJW934" s="220"/>
      <c r="TJX934" s="220"/>
      <c r="TJY934" s="220"/>
      <c r="TJZ934" s="220"/>
      <c r="TKA934" s="220"/>
      <c r="TKB934" s="220"/>
      <c r="TKC934" s="220"/>
      <c r="TKD934" s="220"/>
      <c r="TKK934" s="220"/>
      <c r="TKL934" s="220"/>
      <c r="TKM934" s="220"/>
      <c r="TKN934" s="220"/>
      <c r="TKS934" s="220"/>
      <c r="TKT934" s="220"/>
      <c r="TKU934" s="220"/>
      <c r="TKV934" s="220"/>
      <c r="TKW934" s="220"/>
      <c r="TKX934" s="220"/>
      <c r="TKY934" s="220"/>
      <c r="TKZ934" s="220"/>
      <c r="TLA934" s="220"/>
      <c r="TLB934" s="220"/>
      <c r="TLC934" s="220"/>
      <c r="TLD934" s="220"/>
      <c r="TLE934" s="220"/>
      <c r="TLF934" s="220"/>
      <c r="TLG934" s="220"/>
      <c r="TLH934" s="220"/>
      <c r="TLI934" s="220"/>
      <c r="TLJ934" s="220"/>
      <c r="TLK934" s="220"/>
      <c r="TLL934" s="220"/>
      <c r="TLM934" s="220"/>
      <c r="TLN934" s="220"/>
      <c r="TLO934" s="220"/>
      <c r="TLP934" s="220"/>
      <c r="TLQ934" s="220"/>
      <c r="TLR934" s="220"/>
      <c r="TLS934" s="220"/>
      <c r="TLT934" s="220"/>
      <c r="TLU934" s="220"/>
      <c r="TLV934" s="220"/>
      <c r="TLW934" s="220"/>
      <c r="TLX934" s="220"/>
      <c r="TLY934" s="220"/>
      <c r="TLZ934" s="220"/>
      <c r="TMA934" s="220"/>
      <c r="TMB934" s="220"/>
      <c r="TMC934" s="220"/>
      <c r="TMD934" s="220"/>
      <c r="TME934" s="220"/>
      <c r="TMF934" s="220"/>
      <c r="TMG934" s="220"/>
      <c r="TMH934" s="220"/>
      <c r="TMI934" s="220"/>
      <c r="TMJ934" s="220"/>
      <c r="TMK934" s="220"/>
      <c r="TML934" s="220"/>
      <c r="TMM934" s="220"/>
      <c r="TMN934" s="220"/>
      <c r="TMO934" s="220"/>
      <c r="TMP934" s="220"/>
      <c r="TMQ934" s="220"/>
      <c r="TMR934" s="220"/>
      <c r="TMS934" s="220"/>
      <c r="TMT934" s="220"/>
      <c r="TMU934" s="220"/>
      <c r="TMV934" s="220"/>
      <c r="TMW934" s="220"/>
      <c r="TMX934" s="220"/>
      <c r="TMY934" s="220"/>
      <c r="TMZ934" s="220"/>
      <c r="TNA934" s="220"/>
      <c r="TNB934" s="220"/>
      <c r="TNC934" s="220"/>
      <c r="TND934" s="220"/>
      <c r="TNE934" s="220"/>
      <c r="TNF934" s="220"/>
      <c r="TNG934" s="220"/>
      <c r="TNH934" s="220"/>
      <c r="TNI934" s="220"/>
      <c r="TNJ934" s="220"/>
      <c r="TNK934" s="220"/>
      <c r="TNL934" s="220"/>
      <c r="TNM934" s="220"/>
      <c r="TNN934" s="220"/>
      <c r="TNO934" s="220"/>
      <c r="TNP934" s="220"/>
      <c r="TNQ934" s="220"/>
      <c r="TNR934" s="220"/>
      <c r="TNS934" s="220"/>
      <c r="TNT934" s="220"/>
      <c r="TNU934" s="220"/>
      <c r="TNV934" s="220"/>
      <c r="TNW934" s="220"/>
      <c r="TNX934" s="220"/>
      <c r="TNY934" s="220"/>
      <c r="TNZ934" s="220"/>
      <c r="TOA934" s="220"/>
      <c r="TOB934" s="220"/>
      <c r="TOC934" s="220"/>
      <c r="TOD934" s="220"/>
      <c r="TOE934" s="220"/>
      <c r="TOF934" s="220"/>
      <c r="TOG934" s="220"/>
      <c r="TOH934" s="220"/>
      <c r="TOI934" s="220"/>
      <c r="TOJ934" s="220"/>
      <c r="TOK934" s="220"/>
      <c r="TOL934" s="220"/>
      <c r="TOM934" s="220"/>
      <c r="TON934" s="220"/>
      <c r="TOO934" s="220"/>
      <c r="TOP934" s="220"/>
      <c r="TOQ934" s="220"/>
      <c r="TOR934" s="220"/>
      <c r="TOS934" s="220"/>
      <c r="TOT934" s="220"/>
      <c r="TOU934" s="220"/>
      <c r="TOV934" s="220"/>
      <c r="TOW934" s="220"/>
      <c r="TOX934" s="220"/>
      <c r="TOY934" s="220"/>
      <c r="TOZ934" s="220"/>
      <c r="TPA934" s="220"/>
      <c r="TPB934" s="220"/>
      <c r="TPC934" s="220"/>
      <c r="TPD934" s="220"/>
      <c r="TPE934" s="220"/>
      <c r="TPF934" s="220"/>
      <c r="TPG934" s="220"/>
      <c r="TPH934" s="220"/>
      <c r="TPI934" s="220"/>
      <c r="TPJ934" s="220"/>
      <c r="TPK934" s="220"/>
      <c r="TPL934" s="220"/>
      <c r="TPM934" s="220"/>
      <c r="TPN934" s="220"/>
      <c r="TPO934" s="220"/>
      <c r="TPP934" s="220"/>
      <c r="TPQ934" s="220"/>
      <c r="TPR934" s="220"/>
      <c r="TPS934" s="220"/>
      <c r="TPT934" s="220"/>
      <c r="TPU934" s="220"/>
      <c r="TPV934" s="220"/>
      <c r="TPW934" s="220"/>
      <c r="TPX934" s="220"/>
      <c r="TPY934" s="220"/>
      <c r="TPZ934" s="220"/>
      <c r="TQA934" s="220"/>
      <c r="TQB934" s="220"/>
      <c r="TQC934" s="220"/>
      <c r="TQD934" s="220"/>
      <c r="TQE934" s="220"/>
      <c r="TQF934" s="220"/>
      <c r="TQG934" s="220"/>
      <c r="TQH934" s="220"/>
      <c r="TQI934" s="220"/>
      <c r="TQJ934" s="220"/>
      <c r="TQK934" s="220"/>
      <c r="TQL934" s="220"/>
      <c r="TQM934" s="220"/>
      <c r="TQN934" s="220"/>
      <c r="TQO934" s="220"/>
      <c r="TQP934" s="220"/>
      <c r="TQQ934" s="220"/>
      <c r="TQR934" s="220"/>
      <c r="TQS934" s="220"/>
      <c r="TQT934" s="220"/>
      <c r="TQU934" s="220"/>
      <c r="TQV934" s="220"/>
      <c r="TQW934" s="220"/>
      <c r="TQX934" s="220"/>
      <c r="TQY934" s="220"/>
      <c r="TQZ934" s="220"/>
      <c r="TRA934" s="220"/>
      <c r="TRB934" s="220"/>
      <c r="TRC934" s="220"/>
      <c r="TRD934" s="220"/>
      <c r="TRE934" s="220"/>
      <c r="TRF934" s="220"/>
      <c r="TRG934" s="220"/>
      <c r="TRH934" s="220"/>
      <c r="TRI934" s="220"/>
      <c r="TRJ934" s="220"/>
      <c r="TRK934" s="220"/>
      <c r="TRL934" s="220"/>
      <c r="TRM934" s="220"/>
      <c r="TRN934" s="220"/>
      <c r="TRO934" s="220"/>
      <c r="TRP934" s="220"/>
      <c r="TRQ934" s="220"/>
      <c r="TRR934" s="220"/>
      <c r="TRS934" s="220"/>
      <c r="TRT934" s="220"/>
      <c r="TRU934" s="220"/>
      <c r="TRV934" s="220"/>
      <c r="TRW934" s="220"/>
      <c r="TRX934" s="220"/>
      <c r="TRY934" s="220"/>
      <c r="TRZ934" s="220"/>
      <c r="TSA934" s="220"/>
      <c r="TSB934" s="220"/>
      <c r="TSC934" s="220"/>
      <c r="TSD934" s="220"/>
      <c r="TSE934" s="220"/>
      <c r="TSF934" s="220"/>
      <c r="TSG934" s="220"/>
      <c r="TSH934" s="220"/>
      <c r="TSI934" s="220"/>
      <c r="TSJ934" s="220"/>
      <c r="TSK934" s="220"/>
      <c r="TSL934" s="220"/>
      <c r="TSM934" s="220"/>
      <c r="TSN934" s="220"/>
      <c r="TSO934" s="220"/>
      <c r="TSP934" s="220"/>
      <c r="TSQ934" s="220"/>
      <c r="TSR934" s="220"/>
      <c r="TSS934" s="220"/>
      <c r="TST934" s="220"/>
      <c r="TSU934" s="220"/>
      <c r="TSV934" s="220"/>
      <c r="TSW934" s="220"/>
      <c r="TSX934" s="220"/>
      <c r="TSY934" s="220"/>
      <c r="TSZ934" s="220"/>
      <c r="TTA934" s="220"/>
      <c r="TTB934" s="220"/>
      <c r="TTC934" s="220"/>
      <c r="TTD934" s="220"/>
      <c r="TTE934" s="220"/>
      <c r="TTF934" s="220"/>
      <c r="TTG934" s="220"/>
      <c r="TTH934" s="220"/>
      <c r="TTI934" s="220"/>
      <c r="TTJ934" s="220"/>
      <c r="TTK934" s="220"/>
      <c r="TTL934" s="220"/>
      <c r="TTM934" s="220"/>
      <c r="TTN934" s="220"/>
      <c r="TTO934" s="220"/>
      <c r="TTP934" s="220"/>
      <c r="TTQ934" s="220"/>
      <c r="TTR934" s="220"/>
      <c r="TTS934" s="220"/>
      <c r="TTT934" s="220"/>
      <c r="TTU934" s="220"/>
      <c r="TTV934" s="220"/>
      <c r="TTW934" s="220"/>
      <c r="TTX934" s="220"/>
      <c r="TTY934" s="220"/>
      <c r="TTZ934" s="220"/>
      <c r="TUG934" s="220"/>
      <c r="TUH934" s="220"/>
      <c r="TUI934" s="220"/>
      <c r="TUJ934" s="220"/>
      <c r="TUO934" s="220"/>
      <c r="TUP934" s="220"/>
      <c r="TUQ934" s="220"/>
      <c r="TUR934" s="220"/>
      <c r="TUS934" s="220"/>
      <c r="TUT934" s="220"/>
      <c r="TUU934" s="220"/>
      <c r="TUV934" s="220"/>
      <c r="TUW934" s="220"/>
      <c r="TUX934" s="220"/>
      <c r="TUY934" s="220"/>
      <c r="TUZ934" s="220"/>
      <c r="TVA934" s="220"/>
      <c r="TVB934" s="220"/>
      <c r="TVC934" s="220"/>
      <c r="TVD934" s="220"/>
      <c r="TVE934" s="220"/>
      <c r="TVF934" s="220"/>
      <c r="TVG934" s="220"/>
      <c r="TVH934" s="220"/>
      <c r="TVI934" s="220"/>
      <c r="TVJ934" s="220"/>
      <c r="TVK934" s="220"/>
      <c r="TVL934" s="220"/>
      <c r="TVM934" s="220"/>
      <c r="TVN934" s="220"/>
      <c r="TVO934" s="220"/>
      <c r="TVP934" s="220"/>
      <c r="TVQ934" s="220"/>
      <c r="TVR934" s="220"/>
      <c r="TVS934" s="220"/>
      <c r="TVT934" s="220"/>
      <c r="TVU934" s="220"/>
      <c r="TVV934" s="220"/>
      <c r="TVW934" s="220"/>
      <c r="TVX934" s="220"/>
      <c r="TVY934" s="220"/>
      <c r="TVZ934" s="220"/>
      <c r="TWA934" s="220"/>
      <c r="TWB934" s="220"/>
      <c r="TWC934" s="220"/>
      <c r="TWD934" s="220"/>
      <c r="TWE934" s="220"/>
      <c r="TWF934" s="220"/>
      <c r="TWG934" s="220"/>
      <c r="TWH934" s="220"/>
      <c r="TWI934" s="220"/>
      <c r="TWJ934" s="220"/>
      <c r="TWK934" s="220"/>
      <c r="TWL934" s="220"/>
      <c r="TWM934" s="220"/>
      <c r="TWN934" s="220"/>
      <c r="TWO934" s="220"/>
      <c r="TWP934" s="220"/>
      <c r="TWQ934" s="220"/>
      <c r="TWR934" s="220"/>
      <c r="TWS934" s="220"/>
      <c r="TWT934" s="220"/>
      <c r="TWU934" s="220"/>
      <c r="TWV934" s="220"/>
      <c r="TWW934" s="220"/>
      <c r="TWX934" s="220"/>
      <c r="TWY934" s="220"/>
      <c r="TWZ934" s="220"/>
      <c r="TXA934" s="220"/>
      <c r="TXB934" s="220"/>
      <c r="TXC934" s="220"/>
      <c r="TXD934" s="220"/>
      <c r="TXE934" s="220"/>
      <c r="TXF934" s="220"/>
      <c r="TXG934" s="220"/>
      <c r="TXH934" s="220"/>
      <c r="TXI934" s="220"/>
      <c r="TXJ934" s="220"/>
      <c r="TXK934" s="220"/>
      <c r="TXL934" s="220"/>
      <c r="TXM934" s="220"/>
      <c r="TXN934" s="220"/>
      <c r="TXO934" s="220"/>
      <c r="TXP934" s="220"/>
      <c r="TXQ934" s="220"/>
      <c r="TXR934" s="220"/>
      <c r="TXS934" s="220"/>
      <c r="TXT934" s="220"/>
      <c r="TXU934" s="220"/>
      <c r="TXV934" s="220"/>
      <c r="TXW934" s="220"/>
      <c r="TXX934" s="220"/>
      <c r="TXY934" s="220"/>
      <c r="TXZ934" s="220"/>
      <c r="TYA934" s="220"/>
      <c r="TYB934" s="220"/>
      <c r="TYC934" s="220"/>
      <c r="TYD934" s="220"/>
      <c r="TYE934" s="220"/>
      <c r="TYF934" s="220"/>
      <c r="TYG934" s="220"/>
      <c r="TYH934" s="220"/>
      <c r="TYI934" s="220"/>
      <c r="TYJ934" s="220"/>
      <c r="TYK934" s="220"/>
      <c r="TYL934" s="220"/>
      <c r="TYM934" s="220"/>
      <c r="TYN934" s="220"/>
      <c r="TYO934" s="220"/>
      <c r="TYP934" s="220"/>
      <c r="TYQ934" s="220"/>
      <c r="TYR934" s="220"/>
      <c r="TYS934" s="220"/>
      <c r="TYT934" s="220"/>
      <c r="TYU934" s="220"/>
      <c r="TYV934" s="220"/>
      <c r="TYW934" s="220"/>
      <c r="TYX934" s="220"/>
      <c r="TYY934" s="220"/>
      <c r="TYZ934" s="220"/>
      <c r="TZA934" s="220"/>
      <c r="TZB934" s="220"/>
      <c r="TZC934" s="220"/>
      <c r="TZD934" s="220"/>
      <c r="TZE934" s="220"/>
      <c r="TZF934" s="220"/>
      <c r="TZG934" s="220"/>
      <c r="TZH934" s="220"/>
      <c r="TZI934" s="220"/>
      <c r="TZJ934" s="220"/>
      <c r="TZK934" s="220"/>
      <c r="TZL934" s="220"/>
      <c r="TZM934" s="220"/>
      <c r="TZN934" s="220"/>
      <c r="TZO934" s="220"/>
      <c r="TZP934" s="220"/>
      <c r="TZQ934" s="220"/>
      <c r="TZR934" s="220"/>
      <c r="TZS934" s="220"/>
      <c r="TZT934" s="220"/>
      <c r="TZU934" s="220"/>
      <c r="TZV934" s="220"/>
      <c r="TZW934" s="220"/>
      <c r="TZX934" s="220"/>
      <c r="TZY934" s="220"/>
      <c r="TZZ934" s="220"/>
      <c r="UAA934" s="220"/>
      <c r="UAB934" s="220"/>
      <c r="UAC934" s="220"/>
      <c r="UAD934" s="220"/>
      <c r="UAE934" s="220"/>
      <c r="UAF934" s="220"/>
      <c r="UAG934" s="220"/>
      <c r="UAH934" s="220"/>
      <c r="UAI934" s="220"/>
      <c r="UAJ934" s="220"/>
      <c r="UAK934" s="220"/>
      <c r="UAL934" s="220"/>
      <c r="UAM934" s="220"/>
      <c r="UAN934" s="220"/>
      <c r="UAO934" s="220"/>
      <c r="UAP934" s="220"/>
      <c r="UAQ934" s="220"/>
      <c r="UAR934" s="220"/>
      <c r="UAS934" s="220"/>
      <c r="UAT934" s="220"/>
      <c r="UAU934" s="220"/>
      <c r="UAV934" s="220"/>
      <c r="UAW934" s="220"/>
      <c r="UAX934" s="220"/>
      <c r="UAY934" s="220"/>
      <c r="UAZ934" s="220"/>
      <c r="UBA934" s="220"/>
      <c r="UBB934" s="220"/>
      <c r="UBC934" s="220"/>
      <c r="UBD934" s="220"/>
      <c r="UBE934" s="220"/>
      <c r="UBF934" s="220"/>
      <c r="UBG934" s="220"/>
      <c r="UBH934" s="220"/>
      <c r="UBI934" s="220"/>
      <c r="UBJ934" s="220"/>
      <c r="UBK934" s="220"/>
      <c r="UBL934" s="220"/>
      <c r="UBM934" s="220"/>
      <c r="UBN934" s="220"/>
      <c r="UBO934" s="220"/>
      <c r="UBP934" s="220"/>
      <c r="UBQ934" s="220"/>
      <c r="UBR934" s="220"/>
      <c r="UBS934" s="220"/>
      <c r="UBT934" s="220"/>
      <c r="UBU934" s="220"/>
      <c r="UBV934" s="220"/>
      <c r="UBW934" s="220"/>
      <c r="UBX934" s="220"/>
      <c r="UBY934" s="220"/>
      <c r="UBZ934" s="220"/>
      <c r="UCA934" s="220"/>
      <c r="UCB934" s="220"/>
      <c r="UCC934" s="220"/>
      <c r="UCD934" s="220"/>
      <c r="UCE934" s="220"/>
      <c r="UCF934" s="220"/>
      <c r="UCG934" s="220"/>
      <c r="UCH934" s="220"/>
      <c r="UCI934" s="220"/>
      <c r="UCJ934" s="220"/>
      <c r="UCK934" s="220"/>
      <c r="UCL934" s="220"/>
      <c r="UCM934" s="220"/>
      <c r="UCN934" s="220"/>
      <c r="UCO934" s="220"/>
      <c r="UCP934" s="220"/>
      <c r="UCQ934" s="220"/>
      <c r="UCR934" s="220"/>
      <c r="UCS934" s="220"/>
      <c r="UCT934" s="220"/>
      <c r="UCU934" s="220"/>
      <c r="UCV934" s="220"/>
      <c r="UCW934" s="220"/>
      <c r="UCX934" s="220"/>
      <c r="UCY934" s="220"/>
      <c r="UCZ934" s="220"/>
      <c r="UDA934" s="220"/>
      <c r="UDB934" s="220"/>
      <c r="UDC934" s="220"/>
      <c r="UDD934" s="220"/>
      <c r="UDE934" s="220"/>
      <c r="UDF934" s="220"/>
      <c r="UDG934" s="220"/>
      <c r="UDH934" s="220"/>
      <c r="UDI934" s="220"/>
      <c r="UDJ934" s="220"/>
      <c r="UDK934" s="220"/>
      <c r="UDL934" s="220"/>
      <c r="UDM934" s="220"/>
      <c r="UDN934" s="220"/>
      <c r="UDO934" s="220"/>
      <c r="UDP934" s="220"/>
      <c r="UDQ934" s="220"/>
      <c r="UDR934" s="220"/>
      <c r="UDS934" s="220"/>
      <c r="UDT934" s="220"/>
      <c r="UDU934" s="220"/>
      <c r="UDV934" s="220"/>
      <c r="UEC934" s="220"/>
      <c r="UED934" s="220"/>
      <c r="UEE934" s="220"/>
      <c r="UEF934" s="220"/>
      <c r="UEK934" s="220"/>
      <c r="UEL934" s="220"/>
      <c r="UEM934" s="220"/>
      <c r="UEN934" s="220"/>
      <c r="UEO934" s="220"/>
      <c r="UEP934" s="220"/>
      <c r="UEQ934" s="220"/>
      <c r="UER934" s="220"/>
      <c r="UES934" s="220"/>
      <c r="UET934" s="220"/>
      <c r="UEU934" s="220"/>
      <c r="UEV934" s="220"/>
      <c r="UEW934" s="220"/>
      <c r="UEX934" s="220"/>
      <c r="UEY934" s="220"/>
      <c r="UEZ934" s="220"/>
      <c r="UFA934" s="220"/>
      <c r="UFB934" s="220"/>
      <c r="UFC934" s="220"/>
      <c r="UFD934" s="220"/>
      <c r="UFE934" s="220"/>
      <c r="UFF934" s="220"/>
      <c r="UFG934" s="220"/>
      <c r="UFH934" s="220"/>
      <c r="UFI934" s="220"/>
      <c r="UFJ934" s="220"/>
      <c r="UFK934" s="220"/>
      <c r="UFL934" s="220"/>
      <c r="UFM934" s="220"/>
      <c r="UFN934" s="220"/>
      <c r="UFO934" s="220"/>
      <c r="UFP934" s="220"/>
      <c r="UFQ934" s="220"/>
      <c r="UFR934" s="220"/>
      <c r="UFS934" s="220"/>
      <c r="UFT934" s="220"/>
      <c r="UFU934" s="220"/>
      <c r="UFV934" s="220"/>
      <c r="UFW934" s="220"/>
      <c r="UFX934" s="220"/>
      <c r="UFY934" s="220"/>
      <c r="UFZ934" s="220"/>
      <c r="UGA934" s="220"/>
      <c r="UGB934" s="220"/>
      <c r="UGC934" s="220"/>
      <c r="UGD934" s="220"/>
      <c r="UGE934" s="220"/>
      <c r="UGF934" s="220"/>
      <c r="UGG934" s="220"/>
      <c r="UGH934" s="220"/>
      <c r="UGI934" s="220"/>
      <c r="UGJ934" s="220"/>
      <c r="UGK934" s="220"/>
      <c r="UGL934" s="220"/>
      <c r="UGM934" s="220"/>
      <c r="UGN934" s="220"/>
      <c r="UGO934" s="220"/>
      <c r="UGP934" s="220"/>
      <c r="UGQ934" s="220"/>
      <c r="UGR934" s="220"/>
      <c r="UGS934" s="220"/>
      <c r="UGT934" s="220"/>
      <c r="UGU934" s="220"/>
      <c r="UGV934" s="220"/>
      <c r="UGW934" s="220"/>
      <c r="UGX934" s="220"/>
      <c r="UGY934" s="220"/>
      <c r="UGZ934" s="220"/>
      <c r="UHA934" s="220"/>
      <c r="UHB934" s="220"/>
      <c r="UHC934" s="220"/>
      <c r="UHD934" s="220"/>
      <c r="UHE934" s="220"/>
      <c r="UHF934" s="220"/>
      <c r="UHG934" s="220"/>
      <c r="UHH934" s="220"/>
      <c r="UHI934" s="220"/>
      <c r="UHJ934" s="220"/>
      <c r="UHK934" s="220"/>
      <c r="UHL934" s="220"/>
      <c r="UHM934" s="220"/>
      <c r="UHN934" s="220"/>
      <c r="UHO934" s="220"/>
      <c r="UHP934" s="220"/>
      <c r="UHQ934" s="220"/>
      <c r="UHR934" s="220"/>
      <c r="UHS934" s="220"/>
      <c r="UHT934" s="220"/>
      <c r="UHU934" s="220"/>
      <c r="UHV934" s="220"/>
      <c r="UHW934" s="220"/>
      <c r="UHX934" s="220"/>
      <c r="UHY934" s="220"/>
      <c r="UHZ934" s="220"/>
      <c r="UIA934" s="220"/>
      <c r="UIB934" s="220"/>
      <c r="UIC934" s="220"/>
      <c r="UID934" s="220"/>
      <c r="UIE934" s="220"/>
      <c r="UIF934" s="220"/>
      <c r="UIG934" s="220"/>
      <c r="UIH934" s="220"/>
      <c r="UII934" s="220"/>
      <c r="UIJ934" s="220"/>
      <c r="UIK934" s="220"/>
      <c r="UIL934" s="220"/>
      <c r="UIM934" s="220"/>
      <c r="UIN934" s="220"/>
      <c r="UIO934" s="220"/>
      <c r="UIP934" s="220"/>
      <c r="UIQ934" s="220"/>
      <c r="UIR934" s="220"/>
      <c r="UIS934" s="220"/>
      <c r="UIT934" s="220"/>
      <c r="UIU934" s="220"/>
      <c r="UIV934" s="220"/>
      <c r="UIW934" s="220"/>
      <c r="UIX934" s="220"/>
      <c r="UIY934" s="220"/>
      <c r="UIZ934" s="220"/>
      <c r="UJA934" s="220"/>
      <c r="UJB934" s="220"/>
      <c r="UJC934" s="220"/>
      <c r="UJD934" s="220"/>
      <c r="UJE934" s="220"/>
      <c r="UJF934" s="220"/>
      <c r="UJG934" s="220"/>
      <c r="UJH934" s="220"/>
      <c r="UJI934" s="220"/>
      <c r="UJJ934" s="220"/>
      <c r="UJK934" s="220"/>
      <c r="UJL934" s="220"/>
      <c r="UJM934" s="220"/>
      <c r="UJN934" s="220"/>
      <c r="UJO934" s="220"/>
      <c r="UJP934" s="220"/>
      <c r="UJQ934" s="220"/>
      <c r="UJR934" s="220"/>
      <c r="UJS934" s="220"/>
      <c r="UJT934" s="220"/>
      <c r="UJU934" s="220"/>
      <c r="UJV934" s="220"/>
      <c r="UJW934" s="220"/>
      <c r="UJX934" s="220"/>
      <c r="UJY934" s="220"/>
      <c r="UJZ934" s="220"/>
      <c r="UKA934" s="220"/>
      <c r="UKB934" s="220"/>
      <c r="UKC934" s="220"/>
      <c r="UKD934" s="220"/>
      <c r="UKE934" s="220"/>
      <c r="UKF934" s="220"/>
      <c r="UKG934" s="220"/>
      <c r="UKH934" s="220"/>
      <c r="UKI934" s="220"/>
      <c r="UKJ934" s="220"/>
      <c r="UKK934" s="220"/>
      <c r="UKL934" s="220"/>
      <c r="UKM934" s="220"/>
      <c r="UKN934" s="220"/>
      <c r="UKO934" s="220"/>
      <c r="UKP934" s="220"/>
      <c r="UKQ934" s="220"/>
      <c r="UKR934" s="220"/>
      <c r="UKS934" s="220"/>
      <c r="UKT934" s="220"/>
      <c r="UKU934" s="220"/>
      <c r="UKV934" s="220"/>
      <c r="UKW934" s="220"/>
      <c r="UKX934" s="220"/>
      <c r="UKY934" s="220"/>
      <c r="UKZ934" s="220"/>
      <c r="ULA934" s="220"/>
      <c r="ULB934" s="220"/>
      <c r="ULC934" s="220"/>
      <c r="ULD934" s="220"/>
      <c r="ULE934" s="220"/>
      <c r="ULF934" s="220"/>
      <c r="ULG934" s="220"/>
      <c r="ULH934" s="220"/>
      <c r="ULI934" s="220"/>
      <c r="ULJ934" s="220"/>
      <c r="ULK934" s="220"/>
      <c r="ULL934" s="220"/>
      <c r="ULM934" s="220"/>
      <c r="ULN934" s="220"/>
      <c r="ULO934" s="220"/>
      <c r="ULP934" s="220"/>
      <c r="ULQ934" s="220"/>
      <c r="ULR934" s="220"/>
      <c r="ULS934" s="220"/>
      <c r="ULT934" s="220"/>
      <c r="ULU934" s="220"/>
      <c r="ULV934" s="220"/>
      <c r="ULW934" s="220"/>
      <c r="ULX934" s="220"/>
      <c r="ULY934" s="220"/>
      <c r="ULZ934" s="220"/>
      <c r="UMA934" s="220"/>
      <c r="UMB934" s="220"/>
      <c r="UMC934" s="220"/>
      <c r="UMD934" s="220"/>
      <c r="UME934" s="220"/>
      <c r="UMF934" s="220"/>
      <c r="UMG934" s="220"/>
      <c r="UMH934" s="220"/>
      <c r="UMI934" s="220"/>
      <c r="UMJ934" s="220"/>
      <c r="UMK934" s="220"/>
      <c r="UML934" s="220"/>
      <c r="UMM934" s="220"/>
      <c r="UMN934" s="220"/>
      <c r="UMO934" s="220"/>
      <c r="UMP934" s="220"/>
      <c r="UMQ934" s="220"/>
      <c r="UMR934" s="220"/>
      <c r="UMS934" s="220"/>
      <c r="UMT934" s="220"/>
      <c r="UMU934" s="220"/>
      <c r="UMV934" s="220"/>
      <c r="UMW934" s="220"/>
      <c r="UMX934" s="220"/>
      <c r="UMY934" s="220"/>
      <c r="UMZ934" s="220"/>
      <c r="UNA934" s="220"/>
      <c r="UNB934" s="220"/>
      <c r="UNC934" s="220"/>
      <c r="UND934" s="220"/>
      <c r="UNE934" s="220"/>
      <c r="UNF934" s="220"/>
      <c r="UNG934" s="220"/>
      <c r="UNH934" s="220"/>
      <c r="UNI934" s="220"/>
      <c r="UNJ934" s="220"/>
      <c r="UNK934" s="220"/>
      <c r="UNL934" s="220"/>
      <c r="UNM934" s="220"/>
      <c r="UNN934" s="220"/>
      <c r="UNO934" s="220"/>
      <c r="UNP934" s="220"/>
      <c r="UNQ934" s="220"/>
      <c r="UNR934" s="220"/>
      <c r="UNY934" s="220"/>
      <c r="UNZ934" s="220"/>
      <c r="UOA934" s="220"/>
      <c r="UOB934" s="220"/>
      <c r="UOG934" s="220"/>
      <c r="UOH934" s="220"/>
      <c r="UOI934" s="220"/>
      <c r="UOJ934" s="220"/>
      <c r="UOK934" s="220"/>
      <c r="UOL934" s="220"/>
      <c r="UOM934" s="220"/>
      <c r="UON934" s="220"/>
      <c r="UOO934" s="220"/>
      <c r="UOP934" s="220"/>
      <c r="UOQ934" s="220"/>
      <c r="UOR934" s="220"/>
      <c r="UOS934" s="220"/>
      <c r="UOT934" s="220"/>
      <c r="UOU934" s="220"/>
      <c r="UOV934" s="220"/>
      <c r="UOW934" s="220"/>
      <c r="UOX934" s="220"/>
      <c r="UOY934" s="220"/>
      <c r="UOZ934" s="220"/>
      <c r="UPA934" s="220"/>
      <c r="UPB934" s="220"/>
      <c r="UPC934" s="220"/>
      <c r="UPD934" s="220"/>
      <c r="UPE934" s="220"/>
      <c r="UPF934" s="220"/>
      <c r="UPG934" s="220"/>
      <c r="UPH934" s="220"/>
      <c r="UPI934" s="220"/>
      <c r="UPJ934" s="220"/>
      <c r="UPK934" s="220"/>
      <c r="UPL934" s="220"/>
      <c r="UPM934" s="220"/>
      <c r="UPN934" s="220"/>
      <c r="UPO934" s="220"/>
      <c r="UPP934" s="220"/>
      <c r="UPQ934" s="220"/>
      <c r="UPR934" s="220"/>
      <c r="UPS934" s="220"/>
      <c r="UPT934" s="220"/>
      <c r="UPU934" s="220"/>
      <c r="UPV934" s="220"/>
      <c r="UPW934" s="220"/>
      <c r="UPX934" s="220"/>
      <c r="UPY934" s="220"/>
      <c r="UPZ934" s="220"/>
      <c r="UQA934" s="220"/>
      <c r="UQB934" s="220"/>
      <c r="UQC934" s="220"/>
      <c r="UQD934" s="220"/>
      <c r="UQE934" s="220"/>
      <c r="UQF934" s="220"/>
      <c r="UQG934" s="220"/>
      <c r="UQH934" s="220"/>
      <c r="UQI934" s="220"/>
      <c r="UQJ934" s="220"/>
      <c r="UQK934" s="220"/>
      <c r="UQL934" s="220"/>
      <c r="UQM934" s="220"/>
      <c r="UQN934" s="220"/>
      <c r="UQO934" s="220"/>
      <c r="UQP934" s="220"/>
      <c r="UQQ934" s="220"/>
      <c r="UQR934" s="220"/>
      <c r="UQS934" s="220"/>
      <c r="UQT934" s="220"/>
      <c r="UQU934" s="220"/>
      <c r="UQV934" s="220"/>
      <c r="UQW934" s="220"/>
      <c r="UQX934" s="220"/>
      <c r="UQY934" s="220"/>
      <c r="UQZ934" s="220"/>
      <c r="URA934" s="220"/>
      <c r="URB934" s="220"/>
      <c r="URC934" s="220"/>
      <c r="URD934" s="220"/>
      <c r="URE934" s="220"/>
      <c r="URF934" s="220"/>
      <c r="URG934" s="220"/>
      <c r="URH934" s="220"/>
      <c r="URI934" s="220"/>
      <c r="URJ934" s="220"/>
      <c r="URK934" s="220"/>
      <c r="URL934" s="220"/>
      <c r="URM934" s="220"/>
      <c r="URN934" s="220"/>
      <c r="URO934" s="220"/>
      <c r="URP934" s="220"/>
      <c r="URQ934" s="220"/>
      <c r="URR934" s="220"/>
      <c r="URS934" s="220"/>
      <c r="URT934" s="220"/>
      <c r="URU934" s="220"/>
      <c r="URV934" s="220"/>
      <c r="URW934" s="220"/>
      <c r="URX934" s="220"/>
      <c r="URY934" s="220"/>
      <c r="URZ934" s="220"/>
      <c r="USA934" s="220"/>
      <c r="USB934" s="220"/>
      <c r="USC934" s="220"/>
      <c r="USD934" s="220"/>
      <c r="USE934" s="220"/>
      <c r="USF934" s="220"/>
      <c r="USG934" s="220"/>
      <c r="USH934" s="220"/>
      <c r="USI934" s="220"/>
      <c r="USJ934" s="220"/>
      <c r="USK934" s="220"/>
      <c r="USL934" s="220"/>
      <c r="USM934" s="220"/>
      <c r="USN934" s="220"/>
      <c r="USO934" s="220"/>
      <c r="USP934" s="220"/>
      <c r="USQ934" s="220"/>
      <c r="USR934" s="220"/>
      <c r="USS934" s="220"/>
      <c r="UST934" s="220"/>
      <c r="USU934" s="220"/>
      <c r="USV934" s="220"/>
      <c r="USW934" s="220"/>
      <c r="USX934" s="220"/>
      <c r="USY934" s="220"/>
      <c r="USZ934" s="220"/>
      <c r="UTA934" s="220"/>
      <c r="UTB934" s="220"/>
      <c r="UTC934" s="220"/>
      <c r="UTD934" s="220"/>
      <c r="UTE934" s="220"/>
      <c r="UTF934" s="220"/>
      <c r="UTG934" s="220"/>
      <c r="UTH934" s="220"/>
      <c r="UTI934" s="220"/>
      <c r="UTJ934" s="220"/>
      <c r="UTK934" s="220"/>
      <c r="UTL934" s="220"/>
      <c r="UTM934" s="220"/>
      <c r="UTN934" s="220"/>
      <c r="UTO934" s="220"/>
      <c r="UTP934" s="220"/>
      <c r="UTQ934" s="220"/>
      <c r="UTR934" s="220"/>
      <c r="UTS934" s="220"/>
      <c r="UTT934" s="220"/>
      <c r="UTU934" s="220"/>
      <c r="UTV934" s="220"/>
      <c r="UTW934" s="220"/>
      <c r="UTX934" s="220"/>
      <c r="UTY934" s="220"/>
      <c r="UTZ934" s="220"/>
      <c r="UUA934" s="220"/>
      <c r="UUB934" s="220"/>
      <c r="UUC934" s="220"/>
      <c r="UUD934" s="220"/>
      <c r="UUE934" s="220"/>
      <c r="UUF934" s="220"/>
      <c r="UUG934" s="220"/>
      <c r="UUH934" s="220"/>
      <c r="UUI934" s="220"/>
      <c r="UUJ934" s="220"/>
      <c r="UUK934" s="220"/>
      <c r="UUL934" s="220"/>
      <c r="UUM934" s="220"/>
      <c r="UUN934" s="220"/>
      <c r="UUO934" s="220"/>
      <c r="UUP934" s="220"/>
      <c r="UUQ934" s="220"/>
      <c r="UUR934" s="220"/>
      <c r="UUS934" s="220"/>
      <c r="UUT934" s="220"/>
      <c r="UUU934" s="220"/>
      <c r="UUV934" s="220"/>
      <c r="UUW934" s="220"/>
      <c r="UUX934" s="220"/>
      <c r="UUY934" s="220"/>
      <c r="UUZ934" s="220"/>
      <c r="UVA934" s="220"/>
      <c r="UVB934" s="220"/>
      <c r="UVC934" s="220"/>
      <c r="UVD934" s="220"/>
      <c r="UVE934" s="220"/>
      <c r="UVF934" s="220"/>
      <c r="UVG934" s="220"/>
      <c r="UVH934" s="220"/>
      <c r="UVI934" s="220"/>
      <c r="UVJ934" s="220"/>
      <c r="UVK934" s="220"/>
      <c r="UVL934" s="220"/>
      <c r="UVM934" s="220"/>
      <c r="UVN934" s="220"/>
      <c r="UVO934" s="220"/>
      <c r="UVP934" s="220"/>
      <c r="UVQ934" s="220"/>
      <c r="UVR934" s="220"/>
      <c r="UVS934" s="220"/>
      <c r="UVT934" s="220"/>
      <c r="UVU934" s="220"/>
      <c r="UVV934" s="220"/>
      <c r="UVW934" s="220"/>
      <c r="UVX934" s="220"/>
      <c r="UVY934" s="220"/>
      <c r="UVZ934" s="220"/>
      <c r="UWA934" s="220"/>
      <c r="UWB934" s="220"/>
      <c r="UWC934" s="220"/>
      <c r="UWD934" s="220"/>
      <c r="UWE934" s="220"/>
      <c r="UWF934" s="220"/>
      <c r="UWG934" s="220"/>
      <c r="UWH934" s="220"/>
      <c r="UWI934" s="220"/>
      <c r="UWJ934" s="220"/>
      <c r="UWK934" s="220"/>
      <c r="UWL934" s="220"/>
      <c r="UWM934" s="220"/>
      <c r="UWN934" s="220"/>
      <c r="UWO934" s="220"/>
      <c r="UWP934" s="220"/>
      <c r="UWQ934" s="220"/>
      <c r="UWR934" s="220"/>
      <c r="UWS934" s="220"/>
      <c r="UWT934" s="220"/>
      <c r="UWU934" s="220"/>
      <c r="UWV934" s="220"/>
      <c r="UWW934" s="220"/>
      <c r="UWX934" s="220"/>
      <c r="UWY934" s="220"/>
      <c r="UWZ934" s="220"/>
      <c r="UXA934" s="220"/>
      <c r="UXB934" s="220"/>
      <c r="UXC934" s="220"/>
      <c r="UXD934" s="220"/>
      <c r="UXE934" s="220"/>
      <c r="UXF934" s="220"/>
      <c r="UXG934" s="220"/>
      <c r="UXH934" s="220"/>
      <c r="UXI934" s="220"/>
      <c r="UXJ934" s="220"/>
      <c r="UXK934" s="220"/>
      <c r="UXL934" s="220"/>
      <c r="UXM934" s="220"/>
      <c r="UXN934" s="220"/>
      <c r="UXU934" s="220"/>
      <c r="UXV934" s="220"/>
      <c r="UXW934" s="220"/>
      <c r="UXX934" s="220"/>
      <c r="UYC934" s="220"/>
      <c r="UYD934" s="220"/>
      <c r="UYE934" s="220"/>
      <c r="UYF934" s="220"/>
      <c r="UYG934" s="220"/>
      <c r="UYH934" s="220"/>
      <c r="UYI934" s="220"/>
      <c r="UYJ934" s="220"/>
      <c r="UYK934" s="220"/>
      <c r="UYL934" s="220"/>
      <c r="UYM934" s="220"/>
      <c r="UYN934" s="220"/>
      <c r="UYO934" s="220"/>
      <c r="UYP934" s="220"/>
      <c r="UYQ934" s="220"/>
      <c r="UYR934" s="220"/>
      <c r="UYS934" s="220"/>
      <c r="UYT934" s="220"/>
      <c r="UYU934" s="220"/>
      <c r="UYV934" s="220"/>
      <c r="UYW934" s="220"/>
      <c r="UYX934" s="220"/>
      <c r="UYY934" s="220"/>
      <c r="UYZ934" s="220"/>
      <c r="UZA934" s="220"/>
      <c r="UZB934" s="220"/>
      <c r="UZC934" s="220"/>
      <c r="UZD934" s="220"/>
      <c r="UZE934" s="220"/>
      <c r="UZF934" s="220"/>
      <c r="UZG934" s="220"/>
      <c r="UZH934" s="220"/>
      <c r="UZI934" s="220"/>
      <c r="UZJ934" s="220"/>
      <c r="UZK934" s="220"/>
      <c r="UZL934" s="220"/>
      <c r="UZM934" s="220"/>
      <c r="UZN934" s="220"/>
      <c r="UZO934" s="220"/>
      <c r="UZP934" s="220"/>
      <c r="UZQ934" s="220"/>
      <c r="UZR934" s="220"/>
      <c r="UZS934" s="220"/>
      <c r="UZT934" s="220"/>
      <c r="UZU934" s="220"/>
      <c r="UZV934" s="220"/>
      <c r="UZW934" s="220"/>
      <c r="UZX934" s="220"/>
      <c r="UZY934" s="220"/>
      <c r="UZZ934" s="220"/>
      <c r="VAA934" s="220"/>
      <c r="VAB934" s="220"/>
      <c r="VAC934" s="220"/>
      <c r="VAD934" s="220"/>
      <c r="VAE934" s="220"/>
      <c r="VAF934" s="220"/>
      <c r="VAG934" s="220"/>
      <c r="VAH934" s="220"/>
      <c r="VAI934" s="220"/>
      <c r="VAJ934" s="220"/>
      <c r="VAK934" s="220"/>
      <c r="VAL934" s="220"/>
      <c r="VAM934" s="220"/>
      <c r="VAN934" s="220"/>
      <c r="VAO934" s="220"/>
      <c r="VAP934" s="220"/>
      <c r="VAQ934" s="220"/>
      <c r="VAR934" s="220"/>
      <c r="VAS934" s="220"/>
      <c r="VAT934" s="220"/>
      <c r="VAU934" s="220"/>
      <c r="VAV934" s="220"/>
      <c r="VAW934" s="220"/>
      <c r="VAX934" s="220"/>
      <c r="VAY934" s="220"/>
      <c r="VAZ934" s="220"/>
      <c r="VBA934" s="220"/>
      <c r="VBB934" s="220"/>
      <c r="VBC934" s="220"/>
      <c r="VBD934" s="220"/>
      <c r="VBE934" s="220"/>
      <c r="VBF934" s="220"/>
      <c r="VBG934" s="220"/>
      <c r="VBH934" s="220"/>
      <c r="VBI934" s="220"/>
      <c r="VBJ934" s="220"/>
      <c r="VBK934" s="220"/>
      <c r="VBL934" s="220"/>
      <c r="VBM934" s="220"/>
      <c r="VBN934" s="220"/>
      <c r="VBO934" s="220"/>
      <c r="VBP934" s="220"/>
      <c r="VBQ934" s="220"/>
      <c r="VBR934" s="220"/>
      <c r="VBS934" s="220"/>
      <c r="VBT934" s="220"/>
      <c r="VBU934" s="220"/>
      <c r="VBV934" s="220"/>
      <c r="VBW934" s="220"/>
      <c r="VBX934" s="220"/>
      <c r="VBY934" s="220"/>
      <c r="VBZ934" s="220"/>
      <c r="VCA934" s="220"/>
      <c r="VCB934" s="220"/>
      <c r="VCC934" s="220"/>
      <c r="VCD934" s="220"/>
      <c r="VCE934" s="220"/>
      <c r="VCF934" s="220"/>
      <c r="VCG934" s="220"/>
      <c r="VCH934" s="220"/>
      <c r="VCI934" s="220"/>
      <c r="VCJ934" s="220"/>
      <c r="VCK934" s="220"/>
      <c r="VCL934" s="220"/>
      <c r="VCM934" s="220"/>
      <c r="VCN934" s="220"/>
      <c r="VCO934" s="220"/>
      <c r="VCP934" s="220"/>
      <c r="VCQ934" s="220"/>
      <c r="VCR934" s="220"/>
      <c r="VCS934" s="220"/>
      <c r="VCT934" s="220"/>
      <c r="VCU934" s="220"/>
      <c r="VCV934" s="220"/>
      <c r="VCW934" s="220"/>
      <c r="VCX934" s="220"/>
      <c r="VCY934" s="220"/>
      <c r="VCZ934" s="220"/>
      <c r="VDA934" s="220"/>
      <c r="VDB934" s="220"/>
      <c r="VDC934" s="220"/>
      <c r="VDD934" s="220"/>
      <c r="VDE934" s="220"/>
      <c r="VDF934" s="220"/>
      <c r="VDG934" s="220"/>
      <c r="VDH934" s="220"/>
      <c r="VDI934" s="220"/>
      <c r="VDJ934" s="220"/>
      <c r="VDK934" s="220"/>
      <c r="VDL934" s="220"/>
      <c r="VDM934" s="220"/>
      <c r="VDN934" s="220"/>
      <c r="VDO934" s="220"/>
      <c r="VDP934" s="220"/>
      <c r="VDQ934" s="220"/>
      <c r="VDR934" s="220"/>
      <c r="VDS934" s="220"/>
      <c r="VDT934" s="220"/>
      <c r="VDU934" s="220"/>
      <c r="VDV934" s="220"/>
      <c r="VDW934" s="220"/>
      <c r="VDX934" s="220"/>
      <c r="VDY934" s="220"/>
      <c r="VDZ934" s="220"/>
      <c r="VEA934" s="220"/>
      <c r="VEB934" s="220"/>
      <c r="VEC934" s="220"/>
      <c r="VED934" s="220"/>
      <c r="VEE934" s="220"/>
      <c r="VEF934" s="220"/>
      <c r="VEG934" s="220"/>
      <c r="VEH934" s="220"/>
      <c r="VEI934" s="220"/>
      <c r="VEJ934" s="220"/>
      <c r="VEK934" s="220"/>
      <c r="VEL934" s="220"/>
      <c r="VEM934" s="220"/>
      <c r="VEN934" s="220"/>
      <c r="VEO934" s="220"/>
      <c r="VEP934" s="220"/>
      <c r="VEQ934" s="220"/>
      <c r="VER934" s="220"/>
      <c r="VES934" s="220"/>
      <c r="VET934" s="220"/>
      <c r="VEU934" s="220"/>
      <c r="VEV934" s="220"/>
      <c r="VEW934" s="220"/>
      <c r="VEX934" s="220"/>
      <c r="VEY934" s="220"/>
      <c r="VEZ934" s="220"/>
      <c r="VFA934" s="220"/>
      <c r="VFB934" s="220"/>
      <c r="VFC934" s="220"/>
      <c r="VFD934" s="220"/>
      <c r="VFE934" s="220"/>
      <c r="VFF934" s="220"/>
      <c r="VFG934" s="220"/>
      <c r="VFH934" s="220"/>
      <c r="VFI934" s="220"/>
      <c r="VFJ934" s="220"/>
      <c r="VFK934" s="220"/>
      <c r="VFL934" s="220"/>
      <c r="VFM934" s="220"/>
      <c r="VFN934" s="220"/>
      <c r="VFO934" s="220"/>
      <c r="VFP934" s="220"/>
      <c r="VFQ934" s="220"/>
      <c r="VFR934" s="220"/>
      <c r="VFS934" s="220"/>
      <c r="VFT934" s="220"/>
      <c r="VFU934" s="220"/>
      <c r="VFV934" s="220"/>
      <c r="VFW934" s="220"/>
      <c r="VFX934" s="220"/>
      <c r="VFY934" s="220"/>
      <c r="VFZ934" s="220"/>
      <c r="VGA934" s="220"/>
      <c r="VGB934" s="220"/>
      <c r="VGC934" s="220"/>
      <c r="VGD934" s="220"/>
      <c r="VGE934" s="220"/>
      <c r="VGF934" s="220"/>
      <c r="VGG934" s="220"/>
      <c r="VGH934" s="220"/>
      <c r="VGI934" s="220"/>
      <c r="VGJ934" s="220"/>
      <c r="VGK934" s="220"/>
      <c r="VGL934" s="220"/>
      <c r="VGM934" s="220"/>
      <c r="VGN934" s="220"/>
      <c r="VGO934" s="220"/>
      <c r="VGP934" s="220"/>
      <c r="VGQ934" s="220"/>
      <c r="VGR934" s="220"/>
      <c r="VGS934" s="220"/>
      <c r="VGT934" s="220"/>
      <c r="VGU934" s="220"/>
      <c r="VGV934" s="220"/>
      <c r="VGW934" s="220"/>
      <c r="VGX934" s="220"/>
      <c r="VGY934" s="220"/>
      <c r="VGZ934" s="220"/>
      <c r="VHA934" s="220"/>
      <c r="VHB934" s="220"/>
      <c r="VHC934" s="220"/>
      <c r="VHD934" s="220"/>
      <c r="VHE934" s="220"/>
      <c r="VHF934" s="220"/>
      <c r="VHG934" s="220"/>
      <c r="VHH934" s="220"/>
      <c r="VHI934" s="220"/>
      <c r="VHJ934" s="220"/>
      <c r="VHQ934" s="220"/>
      <c r="VHR934" s="220"/>
      <c r="VHS934" s="220"/>
      <c r="VHT934" s="220"/>
      <c r="VHY934" s="220"/>
      <c r="VHZ934" s="220"/>
      <c r="VIA934" s="220"/>
      <c r="VIB934" s="220"/>
      <c r="VIC934" s="220"/>
      <c r="VID934" s="220"/>
      <c r="VIE934" s="220"/>
      <c r="VIF934" s="220"/>
      <c r="VIG934" s="220"/>
      <c r="VIH934" s="220"/>
      <c r="VII934" s="220"/>
      <c r="VIJ934" s="220"/>
      <c r="VIK934" s="220"/>
      <c r="VIL934" s="220"/>
      <c r="VIM934" s="220"/>
      <c r="VIN934" s="220"/>
      <c r="VIO934" s="220"/>
      <c r="VIP934" s="220"/>
      <c r="VIQ934" s="220"/>
      <c r="VIR934" s="220"/>
      <c r="VIS934" s="220"/>
      <c r="VIT934" s="220"/>
      <c r="VIU934" s="220"/>
      <c r="VIV934" s="220"/>
      <c r="VIW934" s="220"/>
      <c r="VIX934" s="220"/>
      <c r="VIY934" s="220"/>
      <c r="VIZ934" s="220"/>
      <c r="VJA934" s="220"/>
      <c r="VJB934" s="220"/>
      <c r="VJC934" s="220"/>
      <c r="VJD934" s="220"/>
      <c r="VJE934" s="220"/>
      <c r="VJF934" s="220"/>
      <c r="VJG934" s="220"/>
      <c r="VJH934" s="220"/>
      <c r="VJI934" s="220"/>
      <c r="VJJ934" s="220"/>
      <c r="VJK934" s="220"/>
      <c r="VJL934" s="220"/>
      <c r="VJM934" s="220"/>
      <c r="VJN934" s="220"/>
      <c r="VJO934" s="220"/>
      <c r="VJP934" s="220"/>
      <c r="VJQ934" s="220"/>
      <c r="VJR934" s="220"/>
      <c r="VJS934" s="220"/>
      <c r="VJT934" s="220"/>
      <c r="VJU934" s="220"/>
      <c r="VJV934" s="220"/>
      <c r="VJW934" s="220"/>
      <c r="VJX934" s="220"/>
      <c r="VJY934" s="220"/>
      <c r="VJZ934" s="220"/>
      <c r="VKA934" s="220"/>
      <c r="VKB934" s="220"/>
      <c r="VKC934" s="220"/>
      <c r="VKD934" s="220"/>
      <c r="VKE934" s="220"/>
      <c r="VKF934" s="220"/>
      <c r="VKG934" s="220"/>
      <c r="VKH934" s="220"/>
      <c r="VKI934" s="220"/>
      <c r="VKJ934" s="220"/>
      <c r="VKK934" s="220"/>
      <c r="VKL934" s="220"/>
      <c r="VKM934" s="220"/>
      <c r="VKN934" s="220"/>
      <c r="VKO934" s="220"/>
      <c r="VKP934" s="220"/>
      <c r="VKQ934" s="220"/>
      <c r="VKR934" s="220"/>
      <c r="VKS934" s="220"/>
      <c r="VKT934" s="220"/>
      <c r="VKU934" s="220"/>
      <c r="VKV934" s="220"/>
      <c r="VKW934" s="220"/>
      <c r="VKX934" s="220"/>
      <c r="VKY934" s="220"/>
      <c r="VKZ934" s="220"/>
      <c r="VLA934" s="220"/>
      <c r="VLB934" s="220"/>
      <c r="VLC934" s="220"/>
      <c r="VLD934" s="220"/>
      <c r="VLE934" s="220"/>
      <c r="VLF934" s="220"/>
      <c r="VLG934" s="220"/>
      <c r="VLH934" s="220"/>
      <c r="VLI934" s="220"/>
      <c r="VLJ934" s="220"/>
      <c r="VLK934" s="220"/>
      <c r="VLL934" s="220"/>
      <c r="VLM934" s="220"/>
      <c r="VLN934" s="220"/>
      <c r="VLO934" s="220"/>
      <c r="VLP934" s="220"/>
      <c r="VLQ934" s="220"/>
      <c r="VLR934" s="220"/>
      <c r="VLS934" s="220"/>
      <c r="VLT934" s="220"/>
      <c r="VLU934" s="220"/>
      <c r="VLV934" s="220"/>
      <c r="VLW934" s="220"/>
      <c r="VLX934" s="220"/>
      <c r="VLY934" s="220"/>
      <c r="VLZ934" s="220"/>
      <c r="VMA934" s="220"/>
      <c r="VMB934" s="220"/>
      <c r="VMC934" s="220"/>
      <c r="VMD934" s="220"/>
      <c r="VME934" s="220"/>
      <c r="VMF934" s="220"/>
      <c r="VMG934" s="220"/>
      <c r="VMH934" s="220"/>
      <c r="VMI934" s="220"/>
      <c r="VMJ934" s="220"/>
      <c r="VMK934" s="220"/>
      <c r="VML934" s="220"/>
      <c r="VMM934" s="220"/>
      <c r="VMN934" s="220"/>
      <c r="VMO934" s="220"/>
      <c r="VMP934" s="220"/>
      <c r="VMQ934" s="220"/>
      <c r="VMR934" s="220"/>
      <c r="VMS934" s="220"/>
      <c r="VMT934" s="220"/>
      <c r="VMU934" s="220"/>
      <c r="VMV934" s="220"/>
      <c r="VMW934" s="220"/>
      <c r="VMX934" s="220"/>
      <c r="VMY934" s="220"/>
      <c r="VMZ934" s="220"/>
      <c r="VNA934" s="220"/>
      <c r="VNB934" s="220"/>
      <c r="VNC934" s="220"/>
      <c r="VND934" s="220"/>
      <c r="VNE934" s="220"/>
      <c r="VNF934" s="220"/>
      <c r="VNG934" s="220"/>
      <c r="VNH934" s="220"/>
      <c r="VNI934" s="220"/>
      <c r="VNJ934" s="220"/>
      <c r="VNK934" s="220"/>
      <c r="VNL934" s="220"/>
      <c r="VNM934" s="220"/>
      <c r="VNN934" s="220"/>
      <c r="VNO934" s="220"/>
      <c r="VNP934" s="220"/>
      <c r="VNQ934" s="220"/>
      <c r="VNR934" s="220"/>
      <c r="VNS934" s="220"/>
      <c r="VNT934" s="220"/>
      <c r="VNU934" s="220"/>
      <c r="VNV934" s="220"/>
      <c r="VNW934" s="220"/>
      <c r="VNX934" s="220"/>
      <c r="VNY934" s="220"/>
      <c r="VNZ934" s="220"/>
      <c r="VOA934" s="220"/>
      <c r="VOB934" s="220"/>
      <c r="VOC934" s="220"/>
      <c r="VOD934" s="220"/>
      <c r="VOE934" s="220"/>
      <c r="VOF934" s="220"/>
      <c r="VOG934" s="220"/>
      <c r="VOH934" s="220"/>
      <c r="VOI934" s="220"/>
      <c r="VOJ934" s="220"/>
      <c r="VOK934" s="220"/>
      <c r="VOL934" s="220"/>
      <c r="VOM934" s="220"/>
      <c r="VON934" s="220"/>
      <c r="VOO934" s="220"/>
      <c r="VOP934" s="220"/>
      <c r="VOQ934" s="220"/>
      <c r="VOR934" s="220"/>
      <c r="VOS934" s="220"/>
      <c r="VOT934" s="220"/>
      <c r="VOU934" s="220"/>
      <c r="VOV934" s="220"/>
      <c r="VOW934" s="220"/>
      <c r="VOX934" s="220"/>
      <c r="VOY934" s="220"/>
      <c r="VOZ934" s="220"/>
      <c r="VPA934" s="220"/>
      <c r="VPB934" s="220"/>
      <c r="VPC934" s="220"/>
      <c r="VPD934" s="220"/>
      <c r="VPE934" s="220"/>
      <c r="VPF934" s="220"/>
      <c r="VPG934" s="220"/>
      <c r="VPH934" s="220"/>
      <c r="VPI934" s="220"/>
      <c r="VPJ934" s="220"/>
      <c r="VPK934" s="220"/>
      <c r="VPL934" s="220"/>
      <c r="VPM934" s="220"/>
      <c r="VPN934" s="220"/>
      <c r="VPO934" s="220"/>
      <c r="VPP934" s="220"/>
      <c r="VPQ934" s="220"/>
      <c r="VPR934" s="220"/>
      <c r="VPS934" s="220"/>
      <c r="VPT934" s="220"/>
      <c r="VPU934" s="220"/>
      <c r="VPV934" s="220"/>
      <c r="VPW934" s="220"/>
      <c r="VPX934" s="220"/>
      <c r="VPY934" s="220"/>
      <c r="VPZ934" s="220"/>
      <c r="VQA934" s="220"/>
      <c r="VQB934" s="220"/>
      <c r="VQC934" s="220"/>
      <c r="VQD934" s="220"/>
      <c r="VQE934" s="220"/>
      <c r="VQF934" s="220"/>
      <c r="VQG934" s="220"/>
      <c r="VQH934" s="220"/>
      <c r="VQI934" s="220"/>
      <c r="VQJ934" s="220"/>
      <c r="VQK934" s="220"/>
      <c r="VQL934" s="220"/>
      <c r="VQM934" s="220"/>
      <c r="VQN934" s="220"/>
      <c r="VQO934" s="220"/>
      <c r="VQP934" s="220"/>
      <c r="VQQ934" s="220"/>
      <c r="VQR934" s="220"/>
      <c r="VQS934" s="220"/>
      <c r="VQT934" s="220"/>
      <c r="VQU934" s="220"/>
      <c r="VQV934" s="220"/>
      <c r="VQW934" s="220"/>
      <c r="VQX934" s="220"/>
      <c r="VQY934" s="220"/>
      <c r="VQZ934" s="220"/>
      <c r="VRA934" s="220"/>
      <c r="VRB934" s="220"/>
      <c r="VRC934" s="220"/>
      <c r="VRD934" s="220"/>
      <c r="VRE934" s="220"/>
      <c r="VRF934" s="220"/>
      <c r="VRM934" s="220"/>
      <c r="VRN934" s="220"/>
      <c r="VRO934" s="220"/>
      <c r="VRP934" s="220"/>
      <c r="VRU934" s="220"/>
      <c r="VRV934" s="220"/>
      <c r="VRW934" s="220"/>
      <c r="VRX934" s="220"/>
      <c r="VRY934" s="220"/>
      <c r="VRZ934" s="220"/>
      <c r="VSA934" s="220"/>
      <c r="VSB934" s="220"/>
      <c r="VSC934" s="220"/>
      <c r="VSD934" s="220"/>
      <c r="VSE934" s="220"/>
      <c r="VSF934" s="220"/>
      <c r="VSG934" s="220"/>
      <c r="VSH934" s="220"/>
      <c r="VSI934" s="220"/>
      <c r="VSJ934" s="220"/>
      <c r="VSK934" s="220"/>
      <c r="VSL934" s="220"/>
      <c r="VSM934" s="220"/>
      <c r="VSN934" s="220"/>
      <c r="VSO934" s="220"/>
      <c r="VSP934" s="220"/>
      <c r="VSQ934" s="220"/>
      <c r="VSR934" s="220"/>
      <c r="VSS934" s="220"/>
      <c r="VST934" s="220"/>
      <c r="VSU934" s="220"/>
      <c r="VSV934" s="220"/>
      <c r="VSW934" s="220"/>
      <c r="VSX934" s="220"/>
      <c r="VSY934" s="220"/>
      <c r="VSZ934" s="220"/>
      <c r="VTA934" s="220"/>
      <c r="VTB934" s="220"/>
      <c r="VTC934" s="220"/>
      <c r="VTD934" s="220"/>
      <c r="VTE934" s="220"/>
      <c r="VTF934" s="220"/>
      <c r="VTG934" s="220"/>
      <c r="VTH934" s="220"/>
      <c r="VTI934" s="220"/>
      <c r="VTJ934" s="220"/>
      <c r="VTK934" s="220"/>
      <c r="VTL934" s="220"/>
      <c r="VTM934" s="220"/>
      <c r="VTN934" s="220"/>
      <c r="VTO934" s="220"/>
      <c r="VTP934" s="220"/>
      <c r="VTQ934" s="220"/>
      <c r="VTR934" s="220"/>
      <c r="VTS934" s="220"/>
      <c r="VTT934" s="220"/>
      <c r="VTU934" s="220"/>
      <c r="VTV934" s="220"/>
      <c r="VTW934" s="220"/>
      <c r="VTX934" s="220"/>
      <c r="VTY934" s="220"/>
      <c r="VTZ934" s="220"/>
      <c r="VUA934" s="220"/>
      <c r="VUB934" s="220"/>
      <c r="VUC934" s="220"/>
      <c r="VUD934" s="220"/>
      <c r="VUE934" s="220"/>
      <c r="VUF934" s="220"/>
      <c r="VUG934" s="220"/>
      <c r="VUH934" s="220"/>
      <c r="VUI934" s="220"/>
      <c r="VUJ934" s="220"/>
      <c r="VUK934" s="220"/>
      <c r="VUL934" s="220"/>
      <c r="VUM934" s="220"/>
      <c r="VUN934" s="220"/>
      <c r="VUO934" s="220"/>
      <c r="VUP934" s="220"/>
      <c r="VUQ934" s="220"/>
      <c r="VUR934" s="220"/>
      <c r="VUS934" s="220"/>
      <c r="VUT934" s="220"/>
      <c r="VUU934" s="220"/>
      <c r="VUV934" s="220"/>
      <c r="VUW934" s="220"/>
      <c r="VUX934" s="220"/>
      <c r="VUY934" s="220"/>
      <c r="VUZ934" s="220"/>
      <c r="VVA934" s="220"/>
      <c r="VVB934" s="220"/>
      <c r="VVC934" s="220"/>
      <c r="VVD934" s="220"/>
      <c r="VVE934" s="220"/>
      <c r="VVF934" s="220"/>
      <c r="VVG934" s="220"/>
      <c r="VVH934" s="220"/>
      <c r="VVI934" s="220"/>
      <c r="VVJ934" s="220"/>
      <c r="VVK934" s="220"/>
      <c r="VVL934" s="220"/>
      <c r="VVM934" s="220"/>
      <c r="VVN934" s="220"/>
      <c r="VVO934" s="220"/>
      <c r="VVP934" s="220"/>
      <c r="VVQ934" s="220"/>
      <c r="VVR934" s="220"/>
      <c r="VVS934" s="220"/>
      <c r="VVT934" s="220"/>
      <c r="VVU934" s="220"/>
      <c r="VVV934" s="220"/>
      <c r="VVW934" s="220"/>
      <c r="VVX934" s="220"/>
      <c r="VVY934" s="220"/>
      <c r="VVZ934" s="220"/>
      <c r="VWA934" s="220"/>
      <c r="VWB934" s="220"/>
      <c r="VWC934" s="220"/>
      <c r="VWD934" s="220"/>
      <c r="VWE934" s="220"/>
      <c r="VWF934" s="220"/>
      <c r="VWG934" s="220"/>
      <c r="VWH934" s="220"/>
      <c r="VWI934" s="220"/>
      <c r="VWJ934" s="220"/>
      <c r="VWK934" s="220"/>
      <c r="VWL934" s="220"/>
      <c r="VWM934" s="220"/>
      <c r="VWN934" s="220"/>
      <c r="VWO934" s="220"/>
      <c r="VWP934" s="220"/>
      <c r="VWQ934" s="220"/>
      <c r="VWR934" s="220"/>
      <c r="VWS934" s="220"/>
      <c r="VWT934" s="220"/>
      <c r="VWU934" s="220"/>
      <c r="VWV934" s="220"/>
      <c r="VWW934" s="220"/>
      <c r="VWX934" s="220"/>
      <c r="VWY934" s="220"/>
      <c r="VWZ934" s="220"/>
      <c r="VXA934" s="220"/>
      <c r="VXB934" s="220"/>
      <c r="VXC934" s="220"/>
      <c r="VXD934" s="220"/>
      <c r="VXE934" s="220"/>
      <c r="VXF934" s="220"/>
      <c r="VXG934" s="220"/>
      <c r="VXH934" s="220"/>
      <c r="VXI934" s="220"/>
      <c r="VXJ934" s="220"/>
      <c r="VXK934" s="220"/>
      <c r="VXL934" s="220"/>
      <c r="VXM934" s="220"/>
      <c r="VXN934" s="220"/>
      <c r="VXO934" s="220"/>
      <c r="VXP934" s="220"/>
      <c r="VXQ934" s="220"/>
      <c r="VXR934" s="220"/>
      <c r="VXS934" s="220"/>
      <c r="VXT934" s="220"/>
      <c r="VXU934" s="220"/>
      <c r="VXV934" s="220"/>
      <c r="VXW934" s="220"/>
      <c r="VXX934" s="220"/>
      <c r="VXY934" s="220"/>
      <c r="VXZ934" s="220"/>
      <c r="VYA934" s="220"/>
      <c r="VYB934" s="220"/>
      <c r="VYC934" s="220"/>
      <c r="VYD934" s="220"/>
      <c r="VYE934" s="220"/>
      <c r="VYF934" s="220"/>
      <c r="VYG934" s="220"/>
      <c r="VYH934" s="220"/>
      <c r="VYI934" s="220"/>
      <c r="VYJ934" s="220"/>
      <c r="VYK934" s="220"/>
      <c r="VYL934" s="220"/>
      <c r="VYM934" s="220"/>
      <c r="VYN934" s="220"/>
      <c r="VYO934" s="220"/>
      <c r="VYP934" s="220"/>
      <c r="VYQ934" s="220"/>
      <c r="VYR934" s="220"/>
      <c r="VYS934" s="220"/>
      <c r="VYT934" s="220"/>
      <c r="VYU934" s="220"/>
      <c r="VYV934" s="220"/>
      <c r="VYW934" s="220"/>
      <c r="VYX934" s="220"/>
      <c r="VYY934" s="220"/>
      <c r="VYZ934" s="220"/>
      <c r="VZA934" s="220"/>
      <c r="VZB934" s="220"/>
      <c r="VZC934" s="220"/>
      <c r="VZD934" s="220"/>
      <c r="VZE934" s="220"/>
      <c r="VZF934" s="220"/>
      <c r="VZG934" s="220"/>
      <c r="VZH934" s="220"/>
      <c r="VZI934" s="220"/>
      <c r="VZJ934" s="220"/>
      <c r="VZK934" s="220"/>
      <c r="VZL934" s="220"/>
      <c r="VZM934" s="220"/>
      <c r="VZN934" s="220"/>
      <c r="VZO934" s="220"/>
      <c r="VZP934" s="220"/>
      <c r="VZQ934" s="220"/>
      <c r="VZR934" s="220"/>
      <c r="VZS934" s="220"/>
      <c r="VZT934" s="220"/>
      <c r="VZU934" s="220"/>
      <c r="VZV934" s="220"/>
      <c r="VZW934" s="220"/>
      <c r="VZX934" s="220"/>
      <c r="VZY934" s="220"/>
      <c r="VZZ934" s="220"/>
      <c r="WAA934" s="220"/>
      <c r="WAB934" s="220"/>
      <c r="WAC934" s="220"/>
      <c r="WAD934" s="220"/>
      <c r="WAE934" s="220"/>
      <c r="WAF934" s="220"/>
      <c r="WAG934" s="220"/>
      <c r="WAH934" s="220"/>
      <c r="WAI934" s="220"/>
      <c r="WAJ934" s="220"/>
      <c r="WAK934" s="220"/>
      <c r="WAL934" s="220"/>
      <c r="WAM934" s="220"/>
      <c r="WAN934" s="220"/>
      <c r="WAO934" s="220"/>
      <c r="WAP934" s="220"/>
      <c r="WAQ934" s="220"/>
      <c r="WAR934" s="220"/>
      <c r="WAS934" s="220"/>
      <c r="WAT934" s="220"/>
      <c r="WAU934" s="220"/>
      <c r="WAV934" s="220"/>
      <c r="WAW934" s="220"/>
      <c r="WAX934" s="220"/>
      <c r="WAY934" s="220"/>
      <c r="WAZ934" s="220"/>
      <c r="WBA934" s="220"/>
      <c r="WBB934" s="220"/>
      <c r="WBI934" s="220"/>
      <c r="WBJ934" s="220"/>
      <c r="WBK934" s="220"/>
      <c r="WBL934" s="220"/>
      <c r="WBQ934" s="220"/>
      <c r="WBR934" s="220"/>
      <c r="WBS934" s="220"/>
      <c r="WBT934" s="220"/>
      <c r="WBU934" s="220"/>
      <c r="WBV934" s="220"/>
      <c r="WBW934" s="220"/>
      <c r="WBX934" s="220"/>
      <c r="WBY934" s="220"/>
      <c r="WBZ934" s="220"/>
      <c r="WCA934" s="220"/>
      <c r="WCB934" s="220"/>
      <c r="WCC934" s="220"/>
      <c r="WCD934" s="220"/>
      <c r="WCE934" s="220"/>
      <c r="WCF934" s="220"/>
      <c r="WCG934" s="220"/>
      <c r="WCH934" s="220"/>
      <c r="WCI934" s="220"/>
      <c r="WCJ934" s="220"/>
      <c r="WCK934" s="220"/>
      <c r="WCL934" s="220"/>
      <c r="WCM934" s="220"/>
      <c r="WCN934" s="220"/>
      <c r="WCO934" s="220"/>
      <c r="WCP934" s="220"/>
      <c r="WCQ934" s="220"/>
      <c r="WCR934" s="220"/>
      <c r="WCS934" s="220"/>
      <c r="WCT934" s="220"/>
      <c r="WCU934" s="220"/>
      <c r="WCV934" s="220"/>
      <c r="WCW934" s="220"/>
      <c r="WCX934" s="220"/>
      <c r="WCY934" s="220"/>
      <c r="WCZ934" s="220"/>
      <c r="WDA934" s="220"/>
      <c r="WDB934" s="220"/>
      <c r="WDC934" s="220"/>
      <c r="WDD934" s="220"/>
      <c r="WDE934" s="220"/>
      <c r="WDF934" s="220"/>
      <c r="WDG934" s="220"/>
      <c r="WDH934" s="220"/>
      <c r="WDI934" s="220"/>
      <c r="WDJ934" s="220"/>
      <c r="WDK934" s="220"/>
      <c r="WDL934" s="220"/>
      <c r="WDM934" s="220"/>
      <c r="WDN934" s="220"/>
      <c r="WDO934" s="220"/>
      <c r="WDP934" s="220"/>
      <c r="WDQ934" s="220"/>
      <c r="WDR934" s="220"/>
      <c r="WDS934" s="220"/>
      <c r="WDT934" s="220"/>
      <c r="WDU934" s="220"/>
      <c r="WDV934" s="220"/>
      <c r="WDW934" s="220"/>
      <c r="WDX934" s="220"/>
      <c r="WDY934" s="220"/>
      <c r="WDZ934" s="220"/>
      <c r="WEA934" s="220"/>
      <c r="WEB934" s="220"/>
      <c r="WEC934" s="220"/>
      <c r="WED934" s="220"/>
      <c r="WEE934" s="220"/>
      <c r="WEF934" s="220"/>
      <c r="WEG934" s="220"/>
      <c r="WEH934" s="220"/>
      <c r="WEI934" s="220"/>
      <c r="WEJ934" s="220"/>
      <c r="WEK934" s="220"/>
      <c r="WEL934" s="220"/>
      <c r="WEM934" s="220"/>
      <c r="WEN934" s="220"/>
      <c r="WEO934" s="220"/>
      <c r="WEP934" s="220"/>
      <c r="WEQ934" s="220"/>
      <c r="WER934" s="220"/>
      <c r="WES934" s="220"/>
      <c r="WET934" s="220"/>
      <c r="WEU934" s="220"/>
      <c r="WEV934" s="220"/>
      <c r="WEW934" s="220"/>
      <c r="WEX934" s="220"/>
      <c r="WEY934" s="220"/>
      <c r="WEZ934" s="220"/>
      <c r="WFA934" s="220"/>
      <c r="WFB934" s="220"/>
      <c r="WFC934" s="220"/>
      <c r="WFD934" s="220"/>
      <c r="WFE934" s="220"/>
      <c r="WFF934" s="220"/>
      <c r="WFG934" s="220"/>
      <c r="WFH934" s="220"/>
      <c r="WFI934" s="220"/>
      <c r="WFJ934" s="220"/>
      <c r="WFK934" s="220"/>
      <c r="WFL934" s="220"/>
      <c r="WFM934" s="220"/>
      <c r="WFN934" s="220"/>
      <c r="WFO934" s="220"/>
      <c r="WFP934" s="220"/>
      <c r="WFQ934" s="220"/>
      <c r="WFR934" s="220"/>
      <c r="WFS934" s="220"/>
      <c r="WFT934" s="220"/>
      <c r="WFU934" s="220"/>
      <c r="WFV934" s="220"/>
      <c r="WFW934" s="220"/>
      <c r="WFX934" s="220"/>
      <c r="WFY934" s="220"/>
      <c r="WFZ934" s="220"/>
      <c r="WGA934" s="220"/>
      <c r="WGB934" s="220"/>
      <c r="WGC934" s="220"/>
      <c r="WGD934" s="220"/>
      <c r="WGE934" s="220"/>
      <c r="WGF934" s="220"/>
      <c r="WGG934" s="220"/>
      <c r="WGH934" s="220"/>
      <c r="WGI934" s="220"/>
      <c r="WGJ934" s="220"/>
      <c r="WGK934" s="220"/>
      <c r="WGL934" s="220"/>
      <c r="WGM934" s="220"/>
      <c r="WGN934" s="220"/>
      <c r="WGO934" s="220"/>
      <c r="WGP934" s="220"/>
      <c r="WGQ934" s="220"/>
      <c r="WGR934" s="220"/>
      <c r="WGS934" s="220"/>
      <c r="WGT934" s="220"/>
      <c r="WGU934" s="220"/>
      <c r="WGV934" s="220"/>
      <c r="WGW934" s="220"/>
      <c r="WGX934" s="220"/>
      <c r="WGY934" s="220"/>
      <c r="WGZ934" s="220"/>
      <c r="WHA934" s="220"/>
      <c r="WHB934" s="220"/>
      <c r="WHC934" s="220"/>
      <c r="WHD934" s="220"/>
      <c r="WHE934" s="220"/>
      <c r="WHF934" s="220"/>
      <c r="WHG934" s="220"/>
      <c r="WHH934" s="220"/>
      <c r="WHI934" s="220"/>
      <c r="WHJ934" s="220"/>
      <c r="WHK934" s="220"/>
      <c r="WHL934" s="220"/>
      <c r="WHM934" s="220"/>
      <c r="WHN934" s="220"/>
      <c r="WHO934" s="220"/>
      <c r="WHP934" s="220"/>
      <c r="WHQ934" s="220"/>
      <c r="WHR934" s="220"/>
      <c r="WHS934" s="220"/>
      <c r="WHT934" s="220"/>
      <c r="WHU934" s="220"/>
      <c r="WHV934" s="220"/>
      <c r="WHW934" s="220"/>
      <c r="WHX934" s="220"/>
      <c r="WHY934" s="220"/>
      <c r="WHZ934" s="220"/>
      <c r="WIA934" s="220"/>
      <c r="WIB934" s="220"/>
      <c r="WIC934" s="220"/>
      <c r="WID934" s="220"/>
      <c r="WIE934" s="220"/>
      <c r="WIF934" s="220"/>
      <c r="WIG934" s="220"/>
      <c r="WIH934" s="220"/>
      <c r="WII934" s="220"/>
      <c r="WIJ934" s="220"/>
      <c r="WIK934" s="220"/>
      <c r="WIL934" s="220"/>
      <c r="WIM934" s="220"/>
      <c r="WIN934" s="220"/>
      <c r="WIO934" s="220"/>
      <c r="WIP934" s="220"/>
      <c r="WIQ934" s="220"/>
      <c r="WIR934" s="220"/>
      <c r="WIS934" s="220"/>
      <c r="WIT934" s="220"/>
      <c r="WIU934" s="220"/>
      <c r="WIV934" s="220"/>
      <c r="WIW934" s="220"/>
      <c r="WIX934" s="220"/>
      <c r="WIY934" s="220"/>
      <c r="WIZ934" s="220"/>
      <c r="WJA934" s="220"/>
      <c r="WJB934" s="220"/>
      <c r="WJC934" s="220"/>
      <c r="WJD934" s="220"/>
      <c r="WJE934" s="220"/>
      <c r="WJF934" s="220"/>
      <c r="WJG934" s="220"/>
      <c r="WJH934" s="220"/>
      <c r="WJI934" s="220"/>
      <c r="WJJ934" s="220"/>
      <c r="WJK934" s="220"/>
      <c r="WJL934" s="220"/>
      <c r="WJM934" s="220"/>
      <c r="WJN934" s="220"/>
      <c r="WJO934" s="220"/>
      <c r="WJP934" s="220"/>
      <c r="WJQ934" s="220"/>
      <c r="WJR934" s="220"/>
      <c r="WJS934" s="220"/>
      <c r="WJT934" s="220"/>
      <c r="WJU934" s="220"/>
      <c r="WJV934" s="220"/>
      <c r="WJW934" s="220"/>
      <c r="WJX934" s="220"/>
      <c r="WJY934" s="220"/>
      <c r="WJZ934" s="220"/>
      <c r="WKA934" s="220"/>
      <c r="WKB934" s="220"/>
      <c r="WKC934" s="220"/>
      <c r="WKD934" s="220"/>
      <c r="WKE934" s="220"/>
      <c r="WKF934" s="220"/>
      <c r="WKG934" s="220"/>
      <c r="WKH934" s="220"/>
      <c r="WKI934" s="220"/>
      <c r="WKJ934" s="220"/>
      <c r="WKK934" s="220"/>
      <c r="WKL934" s="220"/>
      <c r="WKM934" s="220"/>
      <c r="WKN934" s="220"/>
      <c r="WKO934" s="220"/>
      <c r="WKP934" s="220"/>
      <c r="WKQ934" s="220"/>
      <c r="WKR934" s="220"/>
      <c r="WKS934" s="220"/>
      <c r="WKT934" s="220"/>
      <c r="WKU934" s="220"/>
      <c r="WKV934" s="220"/>
      <c r="WKW934" s="220"/>
      <c r="WKX934" s="220"/>
      <c r="WLE934" s="220"/>
      <c r="WLF934" s="220"/>
      <c r="WLG934" s="220"/>
      <c r="WLH934" s="220"/>
      <c r="WLM934" s="220"/>
      <c r="WLN934" s="220"/>
      <c r="WLO934" s="220"/>
      <c r="WLP934" s="220"/>
      <c r="WLQ934" s="220"/>
      <c r="WLR934" s="220"/>
      <c r="WLS934" s="220"/>
      <c r="WLT934" s="220"/>
      <c r="WLU934" s="220"/>
      <c r="WLV934" s="220"/>
      <c r="WLW934" s="220"/>
      <c r="WLX934" s="220"/>
      <c r="WLY934" s="220"/>
      <c r="WLZ934" s="220"/>
      <c r="WMA934" s="220"/>
      <c r="WMB934" s="220"/>
      <c r="WMC934" s="220"/>
      <c r="WMD934" s="220"/>
      <c r="WME934" s="220"/>
      <c r="WMF934" s="220"/>
      <c r="WMG934" s="220"/>
      <c r="WMH934" s="220"/>
      <c r="WMI934" s="220"/>
      <c r="WMJ934" s="220"/>
      <c r="WMK934" s="220"/>
      <c r="WML934" s="220"/>
      <c r="WMM934" s="220"/>
      <c r="WMN934" s="220"/>
      <c r="WMO934" s="220"/>
      <c r="WMP934" s="220"/>
      <c r="WMQ934" s="220"/>
      <c r="WMR934" s="220"/>
      <c r="WMS934" s="220"/>
      <c r="WMT934" s="220"/>
      <c r="WMU934" s="220"/>
      <c r="WMV934" s="220"/>
      <c r="WMW934" s="220"/>
      <c r="WMX934" s="220"/>
      <c r="WMY934" s="220"/>
      <c r="WMZ934" s="220"/>
      <c r="WNA934" s="220"/>
      <c r="WNB934" s="220"/>
      <c r="WNC934" s="220"/>
      <c r="WND934" s="220"/>
      <c r="WNE934" s="220"/>
      <c r="WNF934" s="220"/>
      <c r="WNG934" s="220"/>
      <c r="WNH934" s="220"/>
      <c r="WNI934" s="220"/>
      <c r="WNJ934" s="220"/>
      <c r="WNK934" s="220"/>
      <c r="WNL934" s="220"/>
      <c r="WNM934" s="220"/>
      <c r="WNN934" s="220"/>
      <c r="WNO934" s="220"/>
      <c r="WNP934" s="220"/>
      <c r="WNQ934" s="220"/>
      <c r="WNR934" s="220"/>
      <c r="WNS934" s="220"/>
      <c r="WNT934" s="220"/>
      <c r="WNU934" s="220"/>
      <c r="WNV934" s="220"/>
      <c r="WNW934" s="220"/>
      <c r="WNX934" s="220"/>
      <c r="WNY934" s="220"/>
      <c r="WNZ934" s="220"/>
      <c r="WOA934" s="220"/>
      <c r="WOB934" s="220"/>
      <c r="WOC934" s="220"/>
      <c r="WOD934" s="220"/>
      <c r="WOE934" s="220"/>
      <c r="WOF934" s="220"/>
      <c r="WOG934" s="220"/>
      <c r="WOH934" s="220"/>
      <c r="WOI934" s="220"/>
      <c r="WOJ934" s="220"/>
      <c r="WOK934" s="220"/>
      <c r="WOL934" s="220"/>
      <c r="WOM934" s="220"/>
      <c r="WON934" s="220"/>
      <c r="WOO934" s="220"/>
      <c r="WOP934" s="220"/>
      <c r="WOQ934" s="220"/>
      <c r="WOR934" s="220"/>
      <c r="WOS934" s="220"/>
      <c r="WOT934" s="220"/>
      <c r="WOU934" s="220"/>
      <c r="WOV934" s="220"/>
      <c r="WOW934" s="220"/>
      <c r="WOX934" s="220"/>
      <c r="WOY934" s="220"/>
      <c r="WOZ934" s="220"/>
      <c r="WPA934" s="220"/>
      <c r="WPB934" s="220"/>
      <c r="WPC934" s="220"/>
      <c r="WPD934" s="220"/>
      <c r="WPE934" s="220"/>
      <c r="WPF934" s="220"/>
      <c r="WPG934" s="220"/>
      <c r="WPH934" s="220"/>
      <c r="WPI934" s="220"/>
      <c r="WPJ934" s="220"/>
      <c r="WPK934" s="220"/>
      <c r="WPL934" s="220"/>
      <c r="WPM934" s="220"/>
      <c r="WPN934" s="220"/>
      <c r="WPO934" s="220"/>
      <c r="WPP934" s="220"/>
      <c r="WPQ934" s="220"/>
      <c r="WPR934" s="220"/>
      <c r="WPS934" s="220"/>
      <c r="WPT934" s="220"/>
      <c r="WPU934" s="220"/>
      <c r="WPV934" s="220"/>
      <c r="WPW934" s="220"/>
      <c r="WPX934" s="220"/>
      <c r="WPY934" s="220"/>
      <c r="WPZ934" s="220"/>
      <c r="WQA934" s="220"/>
      <c r="WQB934" s="220"/>
      <c r="WQC934" s="220"/>
      <c r="WQD934" s="220"/>
      <c r="WQE934" s="220"/>
      <c r="WQF934" s="220"/>
      <c r="WQG934" s="220"/>
      <c r="WQH934" s="220"/>
      <c r="WQI934" s="220"/>
      <c r="WQJ934" s="220"/>
      <c r="WQK934" s="220"/>
      <c r="WQL934" s="220"/>
      <c r="WQM934" s="220"/>
      <c r="WQN934" s="220"/>
      <c r="WQO934" s="220"/>
      <c r="WQP934" s="220"/>
      <c r="WQQ934" s="220"/>
      <c r="WQR934" s="220"/>
      <c r="WQS934" s="220"/>
      <c r="WQT934" s="220"/>
      <c r="WQU934" s="220"/>
      <c r="WQV934" s="220"/>
      <c r="WQW934" s="220"/>
      <c r="WQX934" s="220"/>
      <c r="WQY934" s="220"/>
      <c r="WQZ934" s="220"/>
      <c r="WRA934" s="220"/>
      <c r="WRB934" s="220"/>
      <c r="WRC934" s="220"/>
      <c r="WRD934" s="220"/>
      <c r="WRE934" s="220"/>
      <c r="WRF934" s="220"/>
      <c r="WRG934" s="220"/>
      <c r="WRH934" s="220"/>
      <c r="WRI934" s="220"/>
      <c r="WRJ934" s="220"/>
      <c r="WRK934" s="220"/>
      <c r="WRL934" s="220"/>
      <c r="WRM934" s="220"/>
      <c r="WRN934" s="220"/>
      <c r="WRO934" s="220"/>
      <c r="WRP934" s="220"/>
      <c r="WRQ934" s="220"/>
      <c r="WRR934" s="220"/>
      <c r="WRS934" s="220"/>
      <c r="WRT934" s="220"/>
      <c r="WRU934" s="220"/>
      <c r="WRV934" s="220"/>
      <c r="WRW934" s="220"/>
      <c r="WRX934" s="220"/>
      <c r="WRY934" s="220"/>
      <c r="WRZ934" s="220"/>
      <c r="WSA934" s="220"/>
      <c r="WSB934" s="220"/>
      <c r="WSC934" s="220"/>
      <c r="WSD934" s="220"/>
      <c r="WSE934" s="220"/>
      <c r="WSF934" s="220"/>
      <c r="WSG934" s="220"/>
      <c r="WSH934" s="220"/>
      <c r="WSI934" s="220"/>
      <c r="WSJ934" s="220"/>
      <c r="WSK934" s="220"/>
      <c r="WSL934" s="220"/>
      <c r="WSM934" s="220"/>
      <c r="WSN934" s="220"/>
      <c r="WSO934" s="220"/>
      <c r="WSP934" s="220"/>
      <c r="WSQ934" s="220"/>
      <c r="WSR934" s="220"/>
      <c r="WSS934" s="220"/>
      <c r="WST934" s="220"/>
      <c r="WSU934" s="220"/>
      <c r="WSV934" s="220"/>
      <c r="WSW934" s="220"/>
      <c r="WSX934" s="220"/>
      <c r="WSY934" s="220"/>
      <c r="WSZ934" s="220"/>
      <c r="WTA934" s="220"/>
      <c r="WTB934" s="220"/>
      <c r="WTC934" s="220"/>
      <c r="WTD934" s="220"/>
      <c r="WTE934" s="220"/>
      <c r="WTF934" s="220"/>
      <c r="WTG934" s="220"/>
      <c r="WTH934" s="220"/>
      <c r="WTI934" s="220"/>
      <c r="WTJ934" s="220"/>
      <c r="WTK934" s="220"/>
      <c r="WTL934" s="220"/>
      <c r="WTM934" s="220"/>
      <c r="WTN934" s="220"/>
      <c r="WTO934" s="220"/>
      <c r="WTP934" s="220"/>
      <c r="WTQ934" s="220"/>
      <c r="WTR934" s="220"/>
      <c r="WTS934" s="220"/>
      <c r="WTT934" s="220"/>
      <c r="WTU934" s="220"/>
      <c r="WTV934" s="220"/>
      <c r="WTW934" s="220"/>
      <c r="WTX934" s="220"/>
      <c r="WTY934" s="220"/>
      <c r="WTZ934" s="220"/>
      <c r="WUA934" s="220"/>
      <c r="WUB934" s="220"/>
      <c r="WUC934" s="220"/>
      <c r="WUD934" s="220"/>
      <c r="WUE934" s="220"/>
      <c r="WUF934" s="220"/>
      <c r="WUG934" s="220"/>
      <c r="WUH934" s="220"/>
      <c r="WUI934" s="220"/>
      <c r="WUJ934" s="220"/>
      <c r="WUK934" s="220"/>
      <c r="WUL934" s="220"/>
      <c r="WUM934" s="220"/>
      <c r="WUN934" s="220"/>
      <c r="WUO934" s="220"/>
      <c r="WUP934" s="220"/>
      <c r="WUQ934" s="220"/>
      <c r="WUR934" s="220"/>
      <c r="WUS934" s="220"/>
      <c r="WUT934" s="220"/>
      <c r="WVA934" s="220"/>
      <c r="WVB934" s="220"/>
      <c r="WVC934" s="220"/>
      <c r="WVD934" s="220"/>
      <c r="WVI934" s="220"/>
      <c r="WVJ934" s="220"/>
      <c r="WVK934" s="220"/>
      <c r="WVL934" s="220"/>
      <c r="WVM934" s="220"/>
      <c r="WVN934" s="220"/>
      <c r="WVO934" s="220"/>
      <c r="WVP934" s="220"/>
      <c r="WVQ934" s="220"/>
      <c r="WVR934" s="220"/>
      <c r="WVS934" s="220"/>
      <c r="WVT934" s="220"/>
      <c r="WVU934" s="220"/>
      <c r="WVV934" s="220"/>
      <c r="WVW934" s="220"/>
      <c r="WVX934" s="220"/>
      <c r="WVY934" s="220"/>
      <c r="WVZ934" s="220"/>
      <c r="WWA934" s="220"/>
      <c r="WWB934" s="220"/>
      <c r="WWC934" s="220"/>
      <c r="WWD934" s="220"/>
      <c r="WWE934" s="220"/>
      <c r="WWF934" s="220"/>
      <c r="WWG934" s="220"/>
      <c r="WWH934" s="220"/>
      <c r="WWI934" s="220"/>
      <c r="WWJ934" s="220"/>
      <c r="WWK934" s="220"/>
      <c r="WWL934" s="220"/>
      <c r="WWM934" s="220"/>
      <c r="WWN934" s="220"/>
      <c r="WWO934" s="220"/>
      <c r="WWP934" s="220"/>
      <c r="WWQ934" s="220"/>
      <c r="WWR934" s="220"/>
      <c r="WWS934" s="220"/>
      <c r="WWT934" s="220"/>
      <c r="WWU934" s="220"/>
      <c r="WWV934" s="220"/>
      <c r="WWW934" s="220"/>
      <c r="WWX934" s="220"/>
      <c r="WWY934" s="220"/>
      <c r="WWZ934" s="220"/>
      <c r="WXA934" s="220"/>
      <c r="WXB934" s="220"/>
      <c r="WXC934" s="220"/>
      <c r="WXD934" s="220"/>
      <c r="WXE934" s="220"/>
      <c r="WXF934" s="220"/>
      <c r="WXG934" s="220"/>
      <c r="WXH934" s="220"/>
      <c r="WXI934" s="220"/>
      <c r="WXJ934" s="220"/>
      <c r="WXK934" s="220"/>
      <c r="WXL934" s="220"/>
      <c r="WXM934" s="220"/>
      <c r="WXN934" s="220"/>
      <c r="WXO934" s="220"/>
      <c r="WXP934" s="220"/>
      <c r="WXQ934" s="220"/>
      <c r="WXR934" s="220"/>
      <c r="WXS934" s="220"/>
      <c r="WXT934" s="220"/>
      <c r="WXU934" s="220"/>
      <c r="WXV934" s="220"/>
      <c r="WXW934" s="220"/>
      <c r="WXX934" s="220"/>
      <c r="WXY934" s="220"/>
      <c r="WXZ934" s="220"/>
      <c r="WYA934" s="220"/>
      <c r="WYB934" s="220"/>
      <c r="WYC934" s="220"/>
      <c r="WYD934" s="220"/>
      <c r="WYE934" s="220"/>
      <c r="WYF934" s="220"/>
      <c r="WYG934" s="220"/>
      <c r="WYH934" s="220"/>
      <c r="WYI934" s="220"/>
      <c r="WYJ934" s="220"/>
      <c r="WYK934" s="220"/>
      <c r="WYL934" s="220"/>
      <c r="WYM934" s="220"/>
      <c r="WYN934" s="220"/>
      <c r="WYO934" s="220"/>
      <c r="WYP934" s="220"/>
      <c r="WYQ934" s="220"/>
      <c r="WYR934" s="220"/>
      <c r="WYS934" s="220"/>
      <c r="WYT934" s="220"/>
      <c r="WYU934" s="220"/>
      <c r="WYV934" s="220"/>
      <c r="WYW934" s="220"/>
      <c r="WYX934" s="220"/>
      <c r="WYY934" s="220"/>
      <c r="WYZ934" s="220"/>
      <c r="WZA934" s="220"/>
      <c r="WZB934" s="220"/>
      <c r="WZC934" s="220"/>
      <c r="WZD934" s="220"/>
      <c r="WZE934" s="220"/>
      <c r="WZF934" s="220"/>
      <c r="WZG934" s="220"/>
      <c r="WZH934" s="220"/>
      <c r="WZI934" s="220"/>
      <c r="WZJ934" s="220"/>
      <c r="WZK934" s="220"/>
      <c r="WZL934" s="220"/>
      <c r="WZM934" s="220"/>
      <c r="WZN934" s="220"/>
      <c r="WZO934" s="220"/>
      <c r="WZP934" s="220"/>
      <c r="WZQ934" s="220"/>
      <c r="WZR934" s="220"/>
      <c r="WZS934" s="220"/>
      <c r="WZT934" s="220"/>
      <c r="WZU934" s="220"/>
      <c r="WZV934" s="220"/>
      <c r="WZW934" s="220"/>
      <c r="WZX934" s="220"/>
      <c r="WZY934" s="220"/>
      <c r="WZZ934" s="220"/>
      <c r="XAA934" s="220"/>
      <c r="XAB934" s="220"/>
      <c r="XAC934" s="220"/>
      <c r="XAD934" s="220"/>
      <c r="XAE934" s="220"/>
      <c r="XAF934" s="220"/>
      <c r="XAG934" s="220"/>
      <c r="XAH934" s="220"/>
      <c r="XAI934" s="220"/>
      <c r="XAJ934" s="220"/>
      <c r="XAK934" s="220"/>
      <c r="XAL934" s="220"/>
      <c r="XAM934" s="220"/>
      <c r="XAN934" s="220"/>
      <c r="XAO934" s="220"/>
      <c r="XAP934" s="220"/>
      <c r="XAQ934" s="220"/>
      <c r="XAR934" s="220"/>
      <c r="XAS934" s="220"/>
      <c r="XAT934" s="220"/>
      <c r="XAU934" s="220"/>
      <c r="XAV934" s="220"/>
      <c r="XAW934" s="220"/>
      <c r="XAX934" s="220"/>
      <c r="XAY934" s="220"/>
      <c r="XAZ934" s="220"/>
      <c r="XBA934" s="220"/>
      <c r="XBB934" s="220"/>
      <c r="XBC934" s="220"/>
      <c r="XBD934" s="220"/>
      <c r="XBE934" s="220"/>
      <c r="XBF934" s="220"/>
      <c r="XBG934" s="220"/>
      <c r="XBH934" s="220"/>
      <c r="XBI934" s="220"/>
      <c r="XBJ934" s="220"/>
      <c r="XBK934" s="220"/>
      <c r="XBL934" s="220"/>
      <c r="XBM934" s="220"/>
      <c r="XBN934" s="220"/>
      <c r="XBO934" s="220"/>
      <c r="XBP934" s="220"/>
      <c r="XBQ934" s="220"/>
      <c r="XBR934" s="220"/>
      <c r="XBS934" s="220"/>
      <c r="XBT934" s="220"/>
      <c r="XBU934" s="220"/>
      <c r="XBV934" s="220"/>
      <c r="XBW934" s="220"/>
      <c r="XBX934" s="220"/>
      <c r="XBY934" s="220"/>
      <c r="XBZ934" s="220"/>
      <c r="XCA934" s="220"/>
      <c r="XCB934" s="220"/>
      <c r="XCC934" s="220"/>
      <c r="XCD934" s="220"/>
      <c r="XCE934" s="220"/>
      <c r="XCF934" s="220"/>
      <c r="XCG934" s="220"/>
      <c r="XCH934" s="220"/>
      <c r="XCI934" s="220"/>
      <c r="XCJ934" s="220"/>
      <c r="XCK934" s="220"/>
      <c r="XCL934" s="220"/>
      <c r="XCM934" s="220"/>
      <c r="XCN934" s="220"/>
      <c r="XCO934" s="220"/>
      <c r="XCP934" s="220"/>
      <c r="XCQ934" s="220"/>
      <c r="XCR934" s="220"/>
      <c r="XCS934" s="220"/>
      <c r="XCT934" s="220"/>
      <c r="XCU934" s="220"/>
      <c r="XCV934" s="220"/>
      <c r="XCW934" s="220"/>
      <c r="XCX934" s="220"/>
      <c r="XCY934" s="220"/>
      <c r="XCZ934" s="220"/>
      <c r="XDA934" s="220"/>
      <c r="XDB934" s="220"/>
      <c r="XDC934" s="220"/>
      <c r="XDD934" s="220"/>
      <c r="XDE934" s="220"/>
      <c r="XDF934" s="220"/>
      <c r="XDG934" s="220"/>
      <c r="XDH934" s="220"/>
      <c r="XDI934" s="220"/>
      <c r="XDJ934" s="220"/>
      <c r="XDK934" s="220"/>
      <c r="XDL934" s="220"/>
      <c r="XDM934" s="220"/>
      <c r="XDN934" s="220"/>
      <c r="XDO934" s="220"/>
      <c r="XDP934" s="220"/>
      <c r="XDQ934" s="220"/>
      <c r="XDR934" s="220"/>
      <c r="XDS934" s="220"/>
      <c r="XDT934" s="220"/>
      <c r="XDU934" s="220"/>
      <c r="XDV934" s="220"/>
      <c r="XDW934" s="220"/>
      <c r="XDX934" s="220"/>
      <c r="XDY934" s="220"/>
      <c r="XDZ934" s="220"/>
      <c r="XEA934" s="220"/>
      <c r="XEB934" s="220"/>
      <c r="XEC934" s="220"/>
      <c r="XED934" s="220"/>
      <c r="XEE934" s="220"/>
      <c r="XEF934" s="220"/>
      <c r="XEG934" s="220"/>
      <c r="XEH934" s="220"/>
      <c r="XEI934" s="220"/>
      <c r="XEJ934" s="220"/>
      <c r="XEK934" s="220"/>
      <c r="XEL934" s="220"/>
      <c r="XEM934" s="220"/>
      <c r="XEN934" s="220"/>
      <c r="XEO934" s="220"/>
      <c r="XEP934" s="220"/>
      <c r="XEQ934" s="220"/>
      <c r="XER934" s="220"/>
      <c r="XES934" s="220"/>
      <c r="XET934" s="220"/>
      <c r="XEU934" s="220"/>
      <c r="XEV934" s="220"/>
      <c r="XEW934" s="220"/>
      <c r="XEX934" s="220"/>
      <c r="XEY934" s="220"/>
      <c r="XEZ934" s="220"/>
      <c r="XFA934" s="220"/>
      <c r="XFB934" s="220"/>
      <c r="XFC934" s="220"/>
      <c r="XFD934" s="220"/>
    </row>
    <row r="935" ht="20.1" customHeight="1" spans="1:5">
      <c r="A935" s="230" t="s">
        <v>369</v>
      </c>
      <c r="B935" s="233">
        <v>322</v>
      </c>
      <c r="C935" s="233">
        <v>330</v>
      </c>
      <c r="D935" s="232">
        <f t="shared" si="14"/>
        <v>1.02484472049689</v>
      </c>
      <c r="E935" s="233"/>
    </row>
    <row r="936" ht="20.1" customHeight="1" spans="1:5">
      <c r="A936" s="230" t="s">
        <v>787</v>
      </c>
      <c r="B936" s="233">
        <v>1159</v>
      </c>
      <c r="C936" s="233">
        <v>1180</v>
      </c>
      <c r="D936" s="232">
        <f t="shared" si="14"/>
        <v>1.01811906816221</v>
      </c>
      <c r="E936" s="233"/>
    </row>
    <row r="937" ht="20.1" customHeight="1" spans="1:5">
      <c r="A937" s="230" t="s">
        <v>788</v>
      </c>
      <c r="B937" s="239"/>
      <c r="C937" s="239"/>
      <c r="D937" s="232" t="e">
        <f t="shared" si="14"/>
        <v>#DIV/0!</v>
      </c>
      <c r="E937" s="233"/>
    </row>
    <row r="938" ht="20.1" customHeight="1" spans="1:5">
      <c r="A938" s="230" t="s">
        <v>789</v>
      </c>
      <c r="B938" s="239"/>
      <c r="C938" s="239"/>
      <c r="D938" s="232" t="e">
        <f t="shared" si="14"/>
        <v>#DIV/0!</v>
      </c>
      <c r="E938" s="233"/>
    </row>
    <row r="939" ht="20.1" customHeight="1" spans="1:5">
      <c r="A939" s="230" t="s">
        <v>790</v>
      </c>
      <c r="B939" s="233"/>
      <c r="C939" s="233"/>
      <c r="D939" s="232" t="e">
        <f t="shared" si="14"/>
        <v>#DIV/0!</v>
      </c>
      <c r="E939" s="233"/>
    </row>
    <row r="940" ht="20.1" customHeight="1" spans="1:5">
      <c r="A940" s="230" t="s">
        <v>791</v>
      </c>
      <c r="B940" s="235">
        <f>SUM(B941:B946)</f>
        <v>7192</v>
      </c>
      <c r="C940" s="235">
        <f>SUM(C941:C946)</f>
        <v>7545</v>
      </c>
      <c r="D940" s="232">
        <f t="shared" si="14"/>
        <v>1.04908231368187</v>
      </c>
      <c r="E940" s="233"/>
    </row>
    <row r="941" ht="20.1" customHeight="1" spans="1:5">
      <c r="A941" s="230" t="s">
        <v>792</v>
      </c>
      <c r="B941" s="233">
        <v>1512</v>
      </c>
      <c r="C941" s="233">
        <v>2160</v>
      </c>
      <c r="D941" s="232">
        <f t="shared" si="14"/>
        <v>1.42857142857143</v>
      </c>
      <c r="E941" s="233"/>
    </row>
    <row r="942" ht="20.1" customHeight="1" spans="1:5">
      <c r="A942" s="230" t="s">
        <v>793</v>
      </c>
      <c r="B942" s="233"/>
      <c r="C942" s="233"/>
      <c r="D942" s="232" t="e">
        <f t="shared" si="14"/>
        <v>#DIV/0!</v>
      </c>
      <c r="E942" s="233"/>
    </row>
    <row r="943" ht="20.1" customHeight="1" spans="1:5">
      <c r="A943" s="230" t="s">
        <v>794</v>
      </c>
      <c r="B943" s="233">
        <v>5380</v>
      </c>
      <c r="C943" s="233">
        <v>5385</v>
      </c>
      <c r="D943" s="232">
        <f t="shared" si="14"/>
        <v>1.00092936802974</v>
      </c>
      <c r="E943" s="233"/>
    </row>
    <row r="944" ht="20.1" customHeight="1" spans="1:5">
      <c r="A944" s="230" t="s">
        <v>795</v>
      </c>
      <c r="B944" s="233">
        <v>300</v>
      </c>
      <c r="C944" s="233"/>
      <c r="D944" s="232">
        <f t="shared" si="14"/>
        <v>0</v>
      </c>
      <c r="E944" s="233"/>
    </row>
    <row r="945" ht="20.1" customHeight="1" spans="1:5">
      <c r="A945" s="230" t="s">
        <v>796</v>
      </c>
      <c r="B945" s="233"/>
      <c r="C945" s="233"/>
      <c r="D945" s="232" t="e">
        <f t="shared" si="14"/>
        <v>#DIV/0!</v>
      </c>
      <c r="E945" s="233"/>
    </row>
    <row r="946" ht="20.1" customHeight="1" spans="1:5">
      <c r="A946" s="230" t="s">
        <v>797</v>
      </c>
      <c r="B946" s="233"/>
      <c r="C946" s="233"/>
      <c r="D946" s="232" t="e">
        <f t="shared" si="14"/>
        <v>#DIV/0!</v>
      </c>
      <c r="E946" s="233"/>
    </row>
    <row r="947" ht="20.1" customHeight="1" spans="1:5">
      <c r="A947" s="230" t="s">
        <v>798</v>
      </c>
      <c r="B947" s="235">
        <f>SUM(B948:B953)</f>
        <v>2814</v>
      </c>
      <c r="C947" s="235">
        <f>SUM(C948:C953)</f>
        <v>2910</v>
      </c>
      <c r="D947" s="232">
        <f t="shared" si="14"/>
        <v>1.03411513859275</v>
      </c>
      <c r="E947" s="233"/>
    </row>
    <row r="948" ht="20.1" customHeight="1" spans="1:5">
      <c r="A948" s="230" t="s">
        <v>799</v>
      </c>
      <c r="B948" s="233"/>
      <c r="C948" s="233"/>
      <c r="D948" s="232" t="e">
        <f t="shared" si="14"/>
        <v>#DIV/0!</v>
      </c>
      <c r="E948" s="233"/>
    </row>
    <row r="949" ht="20.1" customHeight="1" spans="1:5">
      <c r="A949" s="230" t="s">
        <v>800</v>
      </c>
      <c r="B949" s="233">
        <v>8</v>
      </c>
      <c r="C949" s="233">
        <v>10</v>
      </c>
      <c r="D949" s="232">
        <f t="shared" si="14"/>
        <v>1.25</v>
      </c>
      <c r="E949" s="233"/>
    </row>
    <row r="950" ht="20.1" customHeight="1" spans="1:5">
      <c r="A950" s="230" t="s">
        <v>801</v>
      </c>
      <c r="B950" s="233">
        <v>1470</v>
      </c>
      <c r="C950" s="233">
        <v>1500</v>
      </c>
      <c r="D950" s="232">
        <f t="shared" si="14"/>
        <v>1.02040816326531</v>
      </c>
      <c r="E950" s="233"/>
    </row>
    <row r="951" ht="20.1" customHeight="1" spans="1:5">
      <c r="A951" s="230" t="s">
        <v>802</v>
      </c>
      <c r="B951" s="233">
        <v>1336</v>
      </c>
      <c r="C951" s="233">
        <v>1400</v>
      </c>
      <c r="D951" s="232">
        <f t="shared" si="14"/>
        <v>1.04790419161677</v>
      </c>
      <c r="E951" s="233"/>
    </row>
    <row r="952" ht="20.1" customHeight="1" spans="1:5">
      <c r="A952" s="230" t="s">
        <v>803</v>
      </c>
      <c r="B952" s="233"/>
      <c r="C952" s="233"/>
      <c r="D952" s="232" t="e">
        <f t="shared" si="14"/>
        <v>#DIV/0!</v>
      </c>
      <c r="E952" s="233"/>
    </row>
    <row r="953" ht="20.1" customHeight="1" spans="1:5">
      <c r="A953" s="230" t="s">
        <v>804</v>
      </c>
      <c r="B953" s="233"/>
      <c r="C953" s="233"/>
      <c r="D953" s="232" t="e">
        <f t="shared" si="14"/>
        <v>#DIV/0!</v>
      </c>
      <c r="E953" s="233"/>
    </row>
    <row r="954" ht="20.1" customHeight="1" spans="1:5">
      <c r="A954" s="230" t="s">
        <v>805</v>
      </c>
      <c r="B954" s="235">
        <f>SUM(B955:B957)</f>
        <v>18</v>
      </c>
      <c r="C954" s="235">
        <f>SUM(C955:C957)</f>
        <v>20</v>
      </c>
      <c r="D954" s="232">
        <f t="shared" si="14"/>
        <v>1.11111111111111</v>
      </c>
      <c r="E954" s="233"/>
    </row>
    <row r="955" ht="20.1" customHeight="1" spans="1:5">
      <c r="A955" s="230" t="s">
        <v>806</v>
      </c>
      <c r="B955" s="233">
        <v>18</v>
      </c>
      <c r="C955" s="233">
        <v>20</v>
      </c>
      <c r="D955" s="232">
        <f t="shared" si="14"/>
        <v>1.11111111111111</v>
      </c>
      <c r="E955" s="233"/>
    </row>
    <row r="956" ht="20.1" customHeight="1" spans="1:5">
      <c r="A956" s="230" t="s">
        <v>807</v>
      </c>
      <c r="B956" s="233"/>
      <c r="C956" s="233"/>
      <c r="D956" s="232" t="e">
        <f t="shared" si="14"/>
        <v>#DIV/0!</v>
      </c>
      <c r="E956" s="233"/>
    </row>
    <row r="957" ht="20.1" customHeight="1" spans="1:5">
      <c r="A957" s="230" t="s">
        <v>808</v>
      </c>
      <c r="B957" s="233"/>
      <c r="C957" s="233"/>
      <c r="D957" s="232" t="e">
        <f t="shared" si="14"/>
        <v>#DIV/0!</v>
      </c>
      <c r="E957" s="233"/>
    </row>
    <row r="958" ht="20.1" customHeight="1" spans="1:5">
      <c r="A958" s="230" t="s">
        <v>809</v>
      </c>
      <c r="B958" s="235">
        <f>SUM(B959:B960)</f>
        <v>225</v>
      </c>
      <c r="C958" s="235">
        <f>SUM(C959:C960)</f>
        <v>320</v>
      </c>
      <c r="D958" s="232">
        <f t="shared" si="14"/>
        <v>1.42222222222222</v>
      </c>
      <c r="E958" s="233"/>
    </row>
    <row r="959" ht="20.1" customHeight="1" spans="1:5">
      <c r="A959" s="230" t="s">
        <v>810</v>
      </c>
      <c r="B959" s="233"/>
      <c r="C959" s="233"/>
      <c r="D959" s="232" t="e">
        <f t="shared" si="14"/>
        <v>#DIV/0!</v>
      </c>
      <c r="E959" s="233"/>
    </row>
    <row r="960" ht="20.1" customHeight="1" spans="1:5">
      <c r="A960" s="230" t="s">
        <v>811</v>
      </c>
      <c r="B960" s="233">
        <v>225</v>
      </c>
      <c r="C960" s="233">
        <v>320</v>
      </c>
      <c r="D960" s="232">
        <f t="shared" si="14"/>
        <v>1.42222222222222</v>
      </c>
      <c r="E960" s="233"/>
    </row>
    <row r="961" ht="20.1" customHeight="1" spans="1:5">
      <c r="A961" s="230" t="s">
        <v>812</v>
      </c>
      <c r="B961" s="231">
        <f>B962+B985+B995+B1005+B1010+B1017+B1022</f>
        <v>10484</v>
      </c>
      <c r="C961" s="231">
        <f>C962+C985+C995+C1005+C1010+C1017+C1022</f>
        <v>8719</v>
      </c>
      <c r="D961" s="232">
        <f t="shared" si="14"/>
        <v>0.831648225867989</v>
      </c>
      <c r="E961" s="233"/>
    </row>
    <row r="962" ht="20.1" customHeight="1" spans="1:5">
      <c r="A962" s="230" t="s">
        <v>813</v>
      </c>
      <c r="B962" s="235">
        <f>SUM(B963:B984)</f>
        <v>5916</v>
      </c>
      <c r="C962" s="235">
        <f>SUM(C963:C984)</f>
        <v>5598</v>
      </c>
      <c r="D962" s="232">
        <f t="shared" si="14"/>
        <v>0.946247464503043</v>
      </c>
      <c r="E962" s="233"/>
    </row>
    <row r="963" ht="20.1" customHeight="1" spans="1:5">
      <c r="A963" s="230" t="s">
        <v>75</v>
      </c>
      <c r="B963" s="233">
        <v>1841</v>
      </c>
      <c r="C963" s="233">
        <v>1920</v>
      </c>
      <c r="D963" s="232">
        <f t="shared" si="14"/>
        <v>1.04291146116241</v>
      </c>
      <c r="E963" s="233"/>
    </row>
    <row r="964" ht="20.1" customHeight="1" spans="1:5">
      <c r="A964" s="230" t="s">
        <v>76</v>
      </c>
      <c r="B964" s="233"/>
      <c r="C964" s="233"/>
      <c r="D964" s="232" t="e">
        <f t="shared" si="14"/>
        <v>#DIV/0!</v>
      </c>
      <c r="E964" s="233"/>
    </row>
    <row r="965" ht="20.1" customHeight="1" spans="1:5">
      <c r="A965" s="230" t="s">
        <v>77</v>
      </c>
      <c r="B965" s="233"/>
      <c r="C965" s="233"/>
      <c r="D965" s="232" t="e">
        <f t="shared" ref="D965:D1028" si="15">C965/B965</f>
        <v>#DIV/0!</v>
      </c>
      <c r="E965" s="233"/>
    </row>
    <row r="966" ht="20.1" customHeight="1" spans="1:5">
      <c r="A966" s="230" t="s">
        <v>814</v>
      </c>
      <c r="B966" s="233">
        <v>1047</v>
      </c>
      <c r="C966" s="233">
        <v>1200</v>
      </c>
      <c r="D966" s="232">
        <f t="shared" si="15"/>
        <v>1.14613180515759</v>
      </c>
      <c r="E966" s="233"/>
    </row>
    <row r="967" ht="20.1" customHeight="1" spans="1:5">
      <c r="A967" s="230" t="s">
        <v>815</v>
      </c>
      <c r="B967" s="233">
        <v>1365</v>
      </c>
      <c r="C967" s="233">
        <v>1400</v>
      </c>
      <c r="D967" s="232">
        <f t="shared" si="15"/>
        <v>1.02564102564103</v>
      </c>
      <c r="E967" s="233"/>
    </row>
    <row r="968" ht="20.1" customHeight="1" spans="1:5">
      <c r="A968" s="230" t="s">
        <v>816</v>
      </c>
      <c r="B968" s="233"/>
      <c r="C968" s="233"/>
      <c r="D968" s="232" t="e">
        <f t="shared" si="15"/>
        <v>#DIV/0!</v>
      </c>
      <c r="E968" s="233"/>
    </row>
    <row r="969" ht="20.1" customHeight="1" spans="1:5">
      <c r="A969" s="230" t="s">
        <v>817</v>
      </c>
      <c r="B969" s="233"/>
      <c r="C969" s="233"/>
      <c r="D969" s="232" t="e">
        <f t="shared" si="15"/>
        <v>#DIV/0!</v>
      </c>
      <c r="E969" s="233"/>
    </row>
    <row r="970" ht="20.1" customHeight="1" spans="1:5">
      <c r="A970" s="230" t="s">
        <v>818</v>
      </c>
      <c r="B970" s="233"/>
      <c r="C970" s="233"/>
      <c r="D970" s="232" t="e">
        <f t="shared" si="15"/>
        <v>#DIV/0!</v>
      </c>
      <c r="E970" s="233"/>
    </row>
    <row r="971" ht="20.1" customHeight="1" spans="1:5">
      <c r="A971" s="230" t="s">
        <v>819</v>
      </c>
      <c r="B971" s="233">
        <v>476</v>
      </c>
      <c r="C971" s="233">
        <v>510</v>
      </c>
      <c r="D971" s="232">
        <f t="shared" si="15"/>
        <v>1.07142857142857</v>
      </c>
      <c r="E971" s="233"/>
    </row>
    <row r="972" ht="20.1" customHeight="1" spans="1:5">
      <c r="A972" s="230" t="s">
        <v>820</v>
      </c>
      <c r="B972" s="233"/>
      <c r="C972" s="233"/>
      <c r="D972" s="232" t="e">
        <f t="shared" si="15"/>
        <v>#DIV/0!</v>
      </c>
      <c r="E972" s="233"/>
    </row>
    <row r="973" ht="20.1" customHeight="1" spans="1:5">
      <c r="A973" s="230" t="s">
        <v>821</v>
      </c>
      <c r="B973" s="233"/>
      <c r="C973" s="233"/>
      <c r="D973" s="232" t="e">
        <f t="shared" si="15"/>
        <v>#DIV/0!</v>
      </c>
      <c r="E973" s="233"/>
    </row>
    <row r="974" ht="20.1" customHeight="1" spans="1:5">
      <c r="A974" s="230" t="s">
        <v>822</v>
      </c>
      <c r="B974" s="233"/>
      <c r="C974" s="233"/>
      <c r="D974" s="232" t="e">
        <f t="shared" si="15"/>
        <v>#DIV/0!</v>
      </c>
      <c r="E974" s="233"/>
    </row>
    <row r="975" ht="20.1" customHeight="1" spans="1:5">
      <c r="A975" s="230" t="s">
        <v>823</v>
      </c>
      <c r="B975" s="233"/>
      <c r="C975" s="233"/>
      <c r="D975" s="232" t="e">
        <f t="shared" si="15"/>
        <v>#DIV/0!</v>
      </c>
      <c r="E975" s="233"/>
    </row>
    <row r="976" ht="20.1" customHeight="1" spans="1:5">
      <c r="A976" s="230" t="s">
        <v>824</v>
      </c>
      <c r="B976" s="233"/>
      <c r="C976" s="233"/>
      <c r="D976" s="232" t="e">
        <f t="shared" si="15"/>
        <v>#DIV/0!</v>
      </c>
      <c r="E976" s="233"/>
    </row>
    <row r="977" ht="20.1" customHeight="1" spans="1:5">
      <c r="A977" s="230" t="s">
        <v>825</v>
      </c>
      <c r="B977" s="233"/>
      <c r="C977" s="233"/>
      <c r="D977" s="232" t="e">
        <f t="shared" si="15"/>
        <v>#DIV/0!</v>
      </c>
      <c r="E977" s="233"/>
    </row>
    <row r="978" ht="20.1" customHeight="1" spans="1:5">
      <c r="A978" s="230" t="s">
        <v>826</v>
      </c>
      <c r="B978" s="233"/>
      <c r="C978" s="233"/>
      <c r="D978" s="232" t="e">
        <f t="shared" si="15"/>
        <v>#DIV/0!</v>
      </c>
      <c r="E978" s="233"/>
    </row>
    <row r="979" ht="20.1" customHeight="1" spans="1:5">
      <c r="A979" s="230" t="s">
        <v>827</v>
      </c>
      <c r="B979" s="233"/>
      <c r="C979" s="233"/>
      <c r="D979" s="232" t="e">
        <f t="shared" si="15"/>
        <v>#DIV/0!</v>
      </c>
      <c r="E979" s="233"/>
    </row>
    <row r="980" ht="18.75" customHeight="1" spans="1:5">
      <c r="A980" s="230" t="s">
        <v>828</v>
      </c>
      <c r="B980" s="233"/>
      <c r="C980" s="233"/>
      <c r="D980" s="232" t="e">
        <f t="shared" si="15"/>
        <v>#DIV/0!</v>
      </c>
      <c r="E980" s="233"/>
    </row>
    <row r="981" ht="20.1" customHeight="1" spans="1:5">
      <c r="A981" s="230" t="s">
        <v>829</v>
      </c>
      <c r="B981" s="233"/>
      <c r="C981" s="233"/>
      <c r="D981" s="232" t="e">
        <f t="shared" si="15"/>
        <v>#DIV/0!</v>
      </c>
      <c r="E981" s="233"/>
    </row>
    <row r="982" ht="20.1" customHeight="1" spans="1:5">
      <c r="A982" s="230" t="s">
        <v>830</v>
      </c>
      <c r="B982" s="233"/>
      <c r="C982" s="233"/>
      <c r="D982" s="232" t="e">
        <f t="shared" si="15"/>
        <v>#DIV/0!</v>
      </c>
      <c r="E982" s="233"/>
    </row>
    <row r="983" ht="20.1" customHeight="1" spans="1:5">
      <c r="A983" s="230" t="s">
        <v>831</v>
      </c>
      <c r="B983" s="233"/>
      <c r="C983" s="233"/>
      <c r="D983" s="232" t="e">
        <f t="shared" si="15"/>
        <v>#DIV/0!</v>
      </c>
      <c r="E983" s="233"/>
    </row>
    <row r="984" ht="20.1" customHeight="1" spans="1:5">
      <c r="A984" s="230" t="s">
        <v>832</v>
      </c>
      <c r="B984" s="233">
        <v>1187</v>
      </c>
      <c r="C984" s="233">
        <v>568</v>
      </c>
      <c r="D984" s="232">
        <f t="shared" si="15"/>
        <v>0.478517270429655</v>
      </c>
      <c r="E984" s="233"/>
    </row>
    <row r="985" ht="20.1" customHeight="1" spans="1:5">
      <c r="A985" s="230" t="s">
        <v>833</v>
      </c>
      <c r="B985" s="235">
        <f>SUM(B986:B994)</f>
        <v>0</v>
      </c>
      <c r="C985" s="235">
        <f>SUM(C986:C994)</f>
        <v>0</v>
      </c>
      <c r="D985" s="232" t="e">
        <f t="shared" si="15"/>
        <v>#DIV/0!</v>
      </c>
      <c r="E985" s="233"/>
    </row>
    <row r="986" ht="20.1" customHeight="1" spans="1:5">
      <c r="A986" s="230" t="s">
        <v>75</v>
      </c>
      <c r="B986" s="233"/>
      <c r="C986" s="233"/>
      <c r="D986" s="232" t="e">
        <f t="shared" si="15"/>
        <v>#DIV/0!</v>
      </c>
      <c r="E986" s="233"/>
    </row>
    <row r="987" ht="20.1" customHeight="1" spans="1:5">
      <c r="A987" s="230" t="s">
        <v>76</v>
      </c>
      <c r="B987" s="233"/>
      <c r="C987" s="233"/>
      <c r="D987" s="232" t="e">
        <f t="shared" si="15"/>
        <v>#DIV/0!</v>
      </c>
      <c r="E987" s="233"/>
    </row>
    <row r="988" ht="20.1" customHeight="1" spans="1:5">
      <c r="A988" s="230" t="s">
        <v>77</v>
      </c>
      <c r="B988" s="233"/>
      <c r="C988" s="233"/>
      <c r="D988" s="232" t="e">
        <f t="shared" si="15"/>
        <v>#DIV/0!</v>
      </c>
      <c r="E988" s="233"/>
    </row>
    <row r="989" ht="20.1" customHeight="1" spans="1:5">
      <c r="A989" s="230" t="s">
        <v>834</v>
      </c>
      <c r="B989" s="233"/>
      <c r="C989" s="233"/>
      <c r="D989" s="232" t="e">
        <f t="shared" si="15"/>
        <v>#DIV/0!</v>
      </c>
      <c r="E989" s="233"/>
    </row>
    <row r="990" ht="20.1" customHeight="1" spans="1:5">
      <c r="A990" s="230" t="s">
        <v>835</v>
      </c>
      <c r="B990" s="233"/>
      <c r="C990" s="233"/>
      <c r="D990" s="232" t="e">
        <f t="shared" si="15"/>
        <v>#DIV/0!</v>
      </c>
      <c r="E990" s="233"/>
    </row>
    <row r="991" ht="20.1" customHeight="1" spans="1:5">
      <c r="A991" s="230" t="s">
        <v>836</v>
      </c>
      <c r="B991" s="233"/>
      <c r="C991" s="233"/>
      <c r="D991" s="232" t="e">
        <f t="shared" si="15"/>
        <v>#DIV/0!</v>
      </c>
      <c r="E991" s="233"/>
    </row>
    <row r="992" ht="20.1" customHeight="1" spans="1:5">
      <c r="A992" s="230" t="s">
        <v>837</v>
      </c>
      <c r="B992" s="233"/>
      <c r="C992" s="233"/>
      <c r="D992" s="232" t="e">
        <f t="shared" si="15"/>
        <v>#DIV/0!</v>
      </c>
      <c r="E992" s="233"/>
    </row>
    <row r="993" ht="20.1" customHeight="1" spans="1:5">
      <c r="A993" s="230" t="s">
        <v>838</v>
      </c>
      <c r="B993" s="233"/>
      <c r="C993" s="233"/>
      <c r="D993" s="232" t="e">
        <f t="shared" si="15"/>
        <v>#DIV/0!</v>
      </c>
      <c r="E993" s="233"/>
    </row>
    <row r="994" ht="20.1" customHeight="1" spans="1:5">
      <c r="A994" s="230" t="s">
        <v>839</v>
      </c>
      <c r="B994" s="233"/>
      <c r="C994" s="233"/>
      <c r="D994" s="232" t="e">
        <f t="shared" si="15"/>
        <v>#DIV/0!</v>
      </c>
      <c r="E994" s="233"/>
    </row>
    <row r="995" ht="20.1" customHeight="1" spans="1:5">
      <c r="A995" s="230" t="s">
        <v>840</v>
      </c>
      <c r="B995" s="235">
        <f>SUM(B996:B1004)</f>
        <v>0</v>
      </c>
      <c r="C995" s="235">
        <f>SUM(C996:C1004)</f>
        <v>0</v>
      </c>
      <c r="D995" s="232" t="e">
        <f t="shared" si="15"/>
        <v>#DIV/0!</v>
      </c>
      <c r="E995" s="233"/>
    </row>
    <row r="996" ht="20.1" customHeight="1" spans="1:5">
      <c r="A996" s="230" t="s">
        <v>75</v>
      </c>
      <c r="B996" s="233"/>
      <c r="C996" s="233"/>
      <c r="D996" s="232" t="e">
        <f t="shared" si="15"/>
        <v>#DIV/0!</v>
      </c>
      <c r="E996" s="233"/>
    </row>
    <row r="997" ht="20.1" customHeight="1" spans="1:5">
      <c r="A997" s="230" t="s">
        <v>76</v>
      </c>
      <c r="B997" s="233"/>
      <c r="C997" s="233"/>
      <c r="D997" s="232" t="e">
        <f t="shared" si="15"/>
        <v>#DIV/0!</v>
      </c>
      <c r="E997" s="233"/>
    </row>
    <row r="998" ht="20.1" customHeight="1" spans="1:5">
      <c r="A998" s="230" t="s">
        <v>77</v>
      </c>
      <c r="B998" s="233"/>
      <c r="C998" s="233"/>
      <c r="D998" s="232" t="e">
        <f t="shared" si="15"/>
        <v>#DIV/0!</v>
      </c>
      <c r="E998" s="233"/>
    </row>
    <row r="999" ht="20.1" customHeight="1" spans="1:5">
      <c r="A999" s="230" t="s">
        <v>841</v>
      </c>
      <c r="B999" s="233"/>
      <c r="C999" s="233"/>
      <c r="D999" s="232" t="e">
        <f t="shared" si="15"/>
        <v>#DIV/0!</v>
      </c>
      <c r="E999" s="233"/>
    </row>
    <row r="1000" ht="20.1" customHeight="1" spans="1:5">
      <c r="A1000" s="230" t="s">
        <v>842</v>
      </c>
      <c r="B1000" s="233"/>
      <c r="C1000" s="233"/>
      <c r="D1000" s="232" t="e">
        <f t="shared" si="15"/>
        <v>#DIV/0!</v>
      </c>
      <c r="E1000" s="233"/>
    </row>
    <row r="1001" ht="20.1" customHeight="1" spans="1:5">
      <c r="A1001" s="230" t="s">
        <v>843</v>
      </c>
      <c r="B1001" s="233"/>
      <c r="C1001" s="233"/>
      <c r="D1001" s="232" t="e">
        <f t="shared" si="15"/>
        <v>#DIV/0!</v>
      </c>
      <c r="E1001" s="233"/>
    </row>
    <row r="1002" ht="20.1" customHeight="1" spans="1:5">
      <c r="A1002" s="230" t="s">
        <v>844</v>
      </c>
      <c r="B1002" s="233"/>
      <c r="C1002" s="233"/>
      <c r="D1002" s="232" t="e">
        <f t="shared" si="15"/>
        <v>#DIV/0!</v>
      </c>
      <c r="E1002" s="233"/>
    </row>
    <row r="1003" ht="20.1" customHeight="1" spans="1:5">
      <c r="A1003" s="230" t="s">
        <v>845</v>
      </c>
      <c r="B1003" s="233"/>
      <c r="C1003" s="233"/>
      <c r="D1003" s="232" t="e">
        <f t="shared" si="15"/>
        <v>#DIV/0!</v>
      </c>
      <c r="E1003" s="233"/>
    </row>
    <row r="1004" ht="20.1" customHeight="1" spans="1:5">
      <c r="A1004" s="230" t="s">
        <v>846</v>
      </c>
      <c r="B1004" s="233"/>
      <c r="C1004" s="233"/>
      <c r="D1004" s="232" t="e">
        <f t="shared" si="15"/>
        <v>#DIV/0!</v>
      </c>
      <c r="E1004" s="233"/>
    </row>
    <row r="1005" ht="20.1" customHeight="1" spans="1:5">
      <c r="A1005" s="230" t="s">
        <v>847</v>
      </c>
      <c r="B1005" s="235">
        <f>SUM(B1006:B1009)</f>
        <v>2399</v>
      </c>
      <c r="C1005" s="235">
        <f>SUM(C1006:C1009)</f>
        <v>1520</v>
      </c>
      <c r="D1005" s="232">
        <f t="shared" si="15"/>
        <v>0.633597332221759</v>
      </c>
      <c r="E1005" s="233"/>
    </row>
    <row r="1006" ht="20.1" customHeight="1" spans="1:5">
      <c r="A1006" s="230" t="s">
        <v>848</v>
      </c>
      <c r="B1006" s="233">
        <v>293</v>
      </c>
      <c r="C1006" s="233">
        <v>300</v>
      </c>
      <c r="D1006" s="232">
        <f t="shared" si="15"/>
        <v>1.02389078498294</v>
      </c>
      <c r="E1006" s="233"/>
    </row>
    <row r="1007" ht="20.1" customHeight="1" spans="1:5">
      <c r="A1007" s="230" t="s">
        <v>849</v>
      </c>
      <c r="B1007" s="233">
        <v>421</v>
      </c>
      <c r="C1007" s="233">
        <v>450</v>
      </c>
      <c r="D1007" s="232">
        <f t="shared" si="15"/>
        <v>1.06888361045131</v>
      </c>
      <c r="E1007" s="233"/>
    </row>
    <row r="1008" ht="20.1" customHeight="1" spans="1:5">
      <c r="A1008" s="230" t="s">
        <v>850</v>
      </c>
      <c r="B1008" s="233">
        <v>204</v>
      </c>
      <c r="C1008" s="233">
        <v>220</v>
      </c>
      <c r="D1008" s="232">
        <f t="shared" si="15"/>
        <v>1.07843137254902</v>
      </c>
      <c r="E1008" s="233"/>
    </row>
    <row r="1009" ht="20.1" customHeight="1" spans="1:5">
      <c r="A1009" s="230" t="s">
        <v>851</v>
      </c>
      <c r="B1009" s="233">
        <v>1481</v>
      </c>
      <c r="C1009" s="233">
        <v>550</v>
      </c>
      <c r="D1009" s="232">
        <f t="shared" si="15"/>
        <v>0.37137069547603</v>
      </c>
      <c r="E1009" s="233"/>
    </row>
    <row r="1010" ht="20.1" customHeight="1" spans="1:5">
      <c r="A1010" s="230" t="s">
        <v>852</v>
      </c>
      <c r="B1010" s="235">
        <f>SUM(B1011:B1016)</f>
        <v>0</v>
      </c>
      <c r="C1010" s="235">
        <f>SUM(C1011:C1016)</f>
        <v>0</v>
      </c>
      <c r="D1010" s="232" t="e">
        <f t="shared" si="15"/>
        <v>#DIV/0!</v>
      </c>
      <c r="E1010" s="233"/>
    </row>
    <row r="1011" ht="20.1" customHeight="1" spans="1:5">
      <c r="A1011" s="230" t="s">
        <v>75</v>
      </c>
      <c r="B1011" s="233"/>
      <c r="C1011" s="233"/>
      <c r="D1011" s="232" t="e">
        <f t="shared" si="15"/>
        <v>#DIV/0!</v>
      </c>
      <c r="E1011" s="233"/>
    </row>
    <row r="1012" ht="20.1" customHeight="1" spans="1:5">
      <c r="A1012" s="230" t="s">
        <v>76</v>
      </c>
      <c r="B1012" s="233"/>
      <c r="C1012" s="233"/>
      <c r="D1012" s="232" t="e">
        <f t="shared" si="15"/>
        <v>#DIV/0!</v>
      </c>
      <c r="E1012" s="233"/>
    </row>
    <row r="1013" ht="20.1" customHeight="1" spans="1:5">
      <c r="A1013" s="230" t="s">
        <v>77</v>
      </c>
      <c r="B1013" s="233"/>
      <c r="C1013" s="233"/>
      <c r="D1013" s="232" t="e">
        <f t="shared" si="15"/>
        <v>#DIV/0!</v>
      </c>
      <c r="E1013" s="233"/>
    </row>
    <row r="1014" ht="20.1" customHeight="1" spans="1:5">
      <c r="A1014" s="230" t="s">
        <v>838</v>
      </c>
      <c r="B1014" s="233"/>
      <c r="C1014" s="233"/>
      <c r="D1014" s="232" t="e">
        <f t="shared" si="15"/>
        <v>#DIV/0!</v>
      </c>
      <c r="E1014" s="233"/>
    </row>
    <row r="1015" ht="20.1" customHeight="1" spans="1:5">
      <c r="A1015" s="230" t="s">
        <v>853</v>
      </c>
      <c r="B1015" s="233"/>
      <c r="C1015" s="233"/>
      <c r="D1015" s="232" t="e">
        <f t="shared" si="15"/>
        <v>#DIV/0!</v>
      </c>
      <c r="E1015" s="233"/>
    </row>
    <row r="1016" ht="20.1" customHeight="1" spans="1:5">
      <c r="A1016" s="230" t="s">
        <v>854</v>
      </c>
      <c r="B1016" s="233"/>
      <c r="C1016" s="233"/>
      <c r="D1016" s="232" t="e">
        <f t="shared" si="15"/>
        <v>#DIV/0!</v>
      </c>
      <c r="E1016" s="233"/>
    </row>
    <row r="1017" ht="20.1" customHeight="1" spans="1:5">
      <c r="A1017" s="230" t="s">
        <v>855</v>
      </c>
      <c r="B1017" s="235">
        <f>SUM(B1018:B1021)</f>
        <v>1907</v>
      </c>
      <c r="C1017" s="235">
        <f>SUM(C1018:C1021)</f>
        <v>1601</v>
      </c>
      <c r="D1017" s="232">
        <f t="shared" si="15"/>
        <v>0.8395385422129</v>
      </c>
      <c r="E1017" s="233"/>
    </row>
    <row r="1018" ht="20.1" customHeight="1" spans="1:5">
      <c r="A1018" s="230" t="s">
        <v>856</v>
      </c>
      <c r="B1018" s="233"/>
      <c r="C1018" s="233"/>
      <c r="D1018" s="232" t="e">
        <f t="shared" si="15"/>
        <v>#DIV/0!</v>
      </c>
      <c r="E1018" s="233"/>
    </row>
    <row r="1019" ht="20.1" customHeight="1" spans="1:5">
      <c r="A1019" s="230" t="s">
        <v>857</v>
      </c>
      <c r="B1019" s="233">
        <v>691</v>
      </c>
      <c r="C1019" s="233">
        <v>700</v>
      </c>
      <c r="D1019" s="232">
        <f t="shared" si="15"/>
        <v>1.01302460202605</v>
      </c>
      <c r="E1019" s="233"/>
    </row>
    <row r="1020" ht="20.1" customHeight="1" spans="1:5">
      <c r="A1020" s="230" t="s">
        <v>858</v>
      </c>
      <c r="B1020" s="239"/>
      <c r="C1020" s="239"/>
      <c r="D1020" s="232" t="e">
        <f t="shared" si="15"/>
        <v>#DIV/0!</v>
      </c>
      <c r="E1020" s="233"/>
    </row>
    <row r="1021" ht="20.1" customHeight="1" spans="1:5">
      <c r="A1021" s="230" t="s">
        <v>859</v>
      </c>
      <c r="B1021" s="233">
        <v>1216</v>
      </c>
      <c r="C1021" s="233">
        <v>901</v>
      </c>
      <c r="D1021" s="232">
        <f t="shared" si="15"/>
        <v>0.740953947368421</v>
      </c>
      <c r="E1021" s="233"/>
    </row>
    <row r="1022" ht="20.1" customHeight="1" spans="1:5">
      <c r="A1022" s="230" t="s">
        <v>860</v>
      </c>
      <c r="B1022" s="235">
        <f>SUM(B1023:B1024)</f>
        <v>262</v>
      </c>
      <c r="C1022" s="235">
        <f>SUM(C1023:C1024)</f>
        <v>0</v>
      </c>
      <c r="D1022" s="232">
        <f t="shared" si="15"/>
        <v>0</v>
      </c>
      <c r="E1022" s="233"/>
    </row>
    <row r="1023" ht="20.1" customHeight="1" spans="1:5">
      <c r="A1023" s="230" t="s">
        <v>861</v>
      </c>
      <c r="B1023" s="233"/>
      <c r="C1023" s="233"/>
      <c r="D1023" s="232" t="e">
        <f t="shared" si="15"/>
        <v>#DIV/0!</v>
      </c>
      <c r="E1023" s="233"/>
    </row>
    <row r="1024" ht="20.1" customHeight="1" spans="1:5">
      <c r="A1024" s="230" t="s">
        <v>862</v>
      </c>
      <c r="B1024" s="233">
        <v>262</v>
      </c>
      <c r="C1024" s="233"/>
      <c r="D1024" s="232">
        <f t="shared" si="15"/>
        <v>0</v>
      </c>
      <c r="E1024" s="233"/>
    </row>
    <row r="1025" ht="20.1" customHeight="1" spans="1:5">
      <c r="A1025" s="230" t="s">
        <v>863</v>
      </c>
      <c r="B1025" s="231">
        <f>B1026+B1036+B1052+B1057+B1071+B1079+B1085+B1092</f>
        <v>2153</v>
      </c>
      <c r="C1025" s="231">
        <f>C1026+C1036+C1052+C1057+C1071+C1079+C1085+C1092</f>
        <v>1947</v>
      </c>
      <c r="D1025" s="232">
        <f t="shared" si="15"/>
        <v>0.904319554110543</v>
      </c>
      <c r="E1025" s="233"/>
    </row>
    <row r="1026" ht="20.1" customHeight="1" spans="1:5">
      <c r="A1026" s="230" t="s">
        <v>864</v>
      </c>
      <c r="B1026" s="235">
        <f>SUM(B1027:B1035)</f>
        <v>0</v>
      </c>
      <c r="C1026" s="235">
        <f>SUM(C1027:C1035)</f>
        <v>0</v>
      </c>
      <c r="D1026" s="232" t="e">
        <f t="shared" si="15"/>
        <v>#DIV/0!</v>
      </c>
      <c r="E1026" s="233"/>
    </row>
    <row r="1027" ht="20.1" customHeight="1" spans="1:5">
      <c r="A1027" s="230" t="s">
        <v>75</v>
      </c>
      <c r="B1027" s="233"/>
      <c r="C1027" s="233"/>
      <c r="D1027" s="232" t="e">
        <f t="shared" si="15"/>
        <v>#DIV/0!</v>
      </c>
      <c r="E1027" s="233"/>
    </row>
    <row r="1028" ht="20.1" customHeight="1" spans="1:5">
      <c r="A1028" s="230" t="s">
        <v>76</v>
      </c>
      <c r="B1028" s="233"/>
      <c r="C1028" s="233"/>
      <c r="D1028" s="232" t="e">
        <f t="shared" si="15"/>
        <v>#DIV/0!</v>
      </c>
      <c r="E1028" s="233"/>
    </row>
    <row r="1029" ht="20.1" customHeight="1" spans="1:5">
      <c r="A1029" s="230" t="s">
        <v>77</v>
      </c>
      <c r="B1029" s="233"/>
      <c r="C1029" s="233"/>
      <c r="D1029" s="232" t="e">
        <f t="shared" ref="D1029:D1092" si="16">C1029/B1029</f>
        <v>#DIV/0!</v>
      </c>
      <c r="E1029" s="233"/>
    </row>
    <row r="1030" ht="20.1" customHeight="1" spans="1:5">
      <c r="A1030" s="230" t="s">
        <v>865</v>
      </c>
      <c r="B1030" s="233"/>
      <c r="C1030" s="233"/>
      <c r="D1030" s="232" t="e">
        <f t="shared" si="16"/>
        <v>#DIV/0!</v>
      </c>
      <c r="E1030" s="233"/>
    </row>
    <row r="1031" ht="20.1" customHeight="1" spans="1:5">
      <c r="A1031" s="230" t="s">
        <v>866</v>
      </c>
      <c r="B1031" s="233"/>
      <c r="C1031" s="233"/>
      <c r="D1031" s="232" t="e">
        <f t="shared" si="16"/>
        <v>#DIV/0!</v>
      </c>
      <c r="E1031" s="233"/>
    </row>
    <row r="1032" ht="20.1" customHeight="1" spans="1:5">
      <c r="A1032" s="230" t="s">
        <v>867</v>
      </c>
      <c r="B1032" s="233"/>
      <c r="C1032" s="233"/>
      <c r="D1032" s="232" t="e">
        <f t="shared" si="16"/>
        <v>#DIV/0!</v>
      </c>
      <c r="E1032" s="233"/>
    </row>
    <row r="1033" ht="20.1" customHeight="1" spans="1:5">
      <c r="A1033" s="230" t="s">
        <v>868</v>
      </c>
      <c r="B1033" s="233"/>
      <c r="C1033" s="233"/>
      <c r="D1033" s="232" t="e">
        <f t="shared" si="16"/>
        <v>#DIV/0!</v>
      </c>
      <c r="E1033" s="233"/>
    </row>
    <row r="1034" ht="20.1" customHeight="1" spans="1:5">
      <c r="A1034" s="230" t="s">
        <v>869</v>
      </c>
      <c r="B1034" s="233"/>
      <c r="C1034" s="233"/>
      <c r="D1034" s="232" t="e">
        <f t="shared" si="16"/>
        <v>#DIV/0!</v>
      </c>
      <c r="E1034" s="233"/>
    </row>
    <row r="1035" ht="20.1" customHeight="1" spans="1:5">
      <c r="A1035" s="230" t="s">
        <v>870</v>
      </c>
      <c r="B1035" s="233"/>
      <c r="C1035" s="233"/>
      <c r="D1035" s="232" t="e">
        <f t="shared" si="16"/>
        <v>#DIV/0!</v>
      </c>
      <c r="E1035" s="233"/>
    </row>
    <row r="1036" ht="20.1" customHeight="1" spans="1:5">
      <c r="A1036" s="230" t="s">
        <v>871</v>
      </c>
      <c r="B1036" s="235">
        <f>SUM(B1037:B1051)</f>
        <v>0</v>
      </c>
      <c r="C1036" s="235">
        <f>SUM(C1037:C1051)</f>
        <v>0</v>
      </c>
      <c r="D1036" s="232" t="e">
        <f t="shared" si="16"/>
        <v>#DIV/0!</v>
      </c>
      <c r="E1036" s="233"/>
    </row>
    <row r="1037" ht="20.1" customHeight="1" spans="1:5">
      <c r="A1037" s="230" t="s">
        <v>75</v>
      </c>
      <c r="B1037" s="233"/>
      <c r="C1037" s="233"/>
      <c r="D1037" s="232" t="e">
        <f t="shared" si="16"/>
        <v>#DIV/0!</v>
      </c>
      <c r="E1037" s="233"/>
    </row>
    <row r="1038" ht="20.1" customHeight="1" spans="1:5">
      <c r="A1038" s="230" t="s">
        <v>76</v>
      </c>
      <c r="B1038" s="233"/>
      <c r="C1038" s="233"/>
      <c r="D1038" s="232" t="e">
        <f t="shared" si="16"/>
        <v>#DIV/0!</v>
      </c>
      <c r="E1038" s="233"/>
    </row>
    <row r="1039" ht="20.1" customHeight="1" spans="1:5">
      <c r="A1039" s="230" t="s">
        <v>77</v>
      </c>
      <c r="B1039" s="233"/>
      <c r="C1039" s="233"/>
      <c r="D1039" s="232" t="e">
        <f t="shared" si="16"/>
        <v>#DIV/0!</v>
      </c>
      <c r="E1039" s="233"/>
    </row>
    <row r="1040" ht="20.1" customHeight="1" spans="1:5">
      <c r="A1040" s="230" t="s">
        <v>872</v>
      </c>
      <c r="B1040" s="233"/>
      <c r="C1040" s="233"/>
      <c r="D1040" s="232" t="e">
        <f t="shared" si="16"/>
        <v>#DIV/0!</v>
      </c>
      <c r="E1040" s="233"/>
    </row>
    <row r="1041" ht="20.1" customHeight="1" spans="1:5">
      <c r="A1041" s="230" t="s">
        <v>873</v>
      </c>
      <c r="B1041" s="233"/>
      <c r="C1041" s="233"/>
      <c r="D1041" s="232" t="e">
        <f t="shared" si="16"/>
        <v>#DIV/0!</v>
      </c>
      <c r="E1041" s="233"/>
    </row>
    <row r="1042" ht="20.1" customHeight="1" spans="1:5">
      <c r="A1042" s="230" t="s">
        <v>874</v>
      </c>
      <c r="B1042" s="233"/>
      <c r="C1042" s="233"/>
      <c r="D1042" s="232" t="e">
        <f t="shared" si="16"/>
        <v>#DIV/0!</v>
      </c>
      <c r="E1042" s="233"/>
    </row>
    <row r="1043" ht="20.1" customHeight="1" spans="1:5">
      <c r="A1043" s="230" t="s">
        <v>875</v>
      </c>
      <c r="B1043" s="233"/>
      <c r="C1043" s="233"/>
      <c r="D1043" s="232" t="e">
        <f t="shared" si="16"/>
        <v>#DIV/0!</v>
      </c>
      <c r="E1043" s="233"/>
    </row>
    <row r="1044" ht="20.1" customHeight="1" spans="1:5">
      <c r="A1044" s="230" t="s">
        <v>876</v>
      </c>
      <c r="B1044" s="233"/>
      <c r="C1044" s="233"/>
      <c r="D1044" s="232" t="e">
        <f t="shared" si="16"/>
        <v>#DIV/0!</v>
      </c>
      <c r="E1044" s="233"/>
    </row>
    <row r="1045" ht="20.1" customHeight="1" spans="1:5">
      <c r="A1045" s="230" t="s">
        <v>877</v>
      </c>
      <c r="B1045" s="233"/>
      <c r="C1045" s="233"/>
      <c r="D1045" s="232" t="e">
        <f t="shared" si="16"/>
        <v>#DIV/0!</v>
      </c>
      <c r="E1045" s="233"/>
    </row>
    <row r="1046" ht="20.1" customHeight="1" spans="1:5">
      <c r="A1046" s="230" t="s">
        <v>878</v>
      </c>
      <c r="B1046" s="233"/>
      <c r="C1046" s="233"/>
      <c r="D1046" s="232" t="e">
        <f t="shared" si="16"/>
        <v>#DIV/0!</v>
      </c>
      <c r="E1046" s="233"/>
    </row>
    <row r="1047" ht="20.1" customHeight="1" spans="1:5">
      <c r="A1047" s="230" t="s">
        <v>879</v>
      </c>
      <c r="B1047" s="233"/>
      <c r="C1047" s="233"/>
      <c r="D1047" s="232" t="e">
        <f t="shared" si="16"/>
        <v>#DIV/0!</v>
      </c>
      <c r="E1047" s="233"/>
    </row>
    <row r="1048" ht="20.1" customHeight="1" spans="1:5">
      <c r="A1048" s="230" t="s">
        <v>880</v>
      </c>
      <c r="B1048" s="233"/>
      <c r="C1048" s="233"/>
      <c r="D1048" s="232" t="e">
        <f t="shared" si="16"/>
        <v>#DIV/0!</v>
      </c>
      <c r="E1048" s="233"/>
    </row>
    <row r="1049" ht="20.1" customHeight="1" spans="1:5">
      <c r="A1049" s="230" t="s">
        <v>881</v>
      </c>
      <c r="B1049" s="233"/>
      <c r="C1049" s="233"/>
      <c r="D1049" s="232" t="e">
        <f t="shared" si="16"/>
        <v>#DIV/0!</v>
      </c>
      <c r="E1049" s="233"/>
    </row>
    <row r="1050" ht="20.1" customHeight="1" spans="1:5">
      <c r="A1050" s="230" t="s">
        <v>882</v>
      </c>
      <c r="B1050" s="233"/>
      <c r="C1050" s="233"/>
      <c r="D1050" s="232" t="e">
        <f t="shared" si="16"/>
        <v>#DIV/0!</v>
      </c>
      <c r="E1050" s="233"/>
    </row>
    <row r="1051" ht="20.1" customHeight="1" spans="1:5">
      <c r="A1051" s="230" t="s">
        <v>883</v>
      </c>
      <c r="B1051" s="233"/>
      <c r="C1051" s="233"/>
      <c r="D1051" s="232" t="e">
        <f t="shared" si="16"/>
        <v>#DIV/0!</v>
      </c>
      <c r="E1051" s="233"/>
    </row>
    <row r="1052" ht="20.1" customHeight="1" spans="1:5">
      <c r="A1052" s="230" t="s">
        <v>884</v>
      </c>
      <c r="B1052" s="235">
        <f>SUM(B1053:B1056)</f>
        <v>0</v>
      </c>
      <c r="C1052" s="235">
        <f>SUM(C1053:C1056)</f>
        <v>0</v>
      </c>
      <c r="D1052" s="232" t="e">
        <f t="shared" si="16"/>
        <v>#DIV/0!</v>
      </c>
      <c r="E1052" s="233"/>
    </row>
    <row r="1053" ht="20.1" customHeight="1" spans="1:5">
      <c r="A1053" s="230" t="s">
        <v>75</v>
      </c>
      <c r="B1053" s="233"/>
      <c r="C1053" s="233"/>
      <c r="D1053" s="232" t="e">
        <f t="shared" si="16"/>
        <v>#DIV/0!</v>
      </c>
      <c r="E1053" s="233"/>
    </row>
    <row r="1054" ht="20.1" customHeight="1" spans="1:5">
      <c r="A1054" s="230" t="s">
        <v>76</v>
      </c>
      <c r="B1054" s="233"/>
      <c r="C1054" s="233"/>
      <c r="D1054" s="232" t="e">
        <f t="shared" si="16"/>
        <v>#DIV/0!</v>
      </c>
      <c r="E1054" s="233"/>
    </row>
    <row r="1055" ht="20.1" customHeight="1" spans="1:5">
      <c r="A1055" s="230" t="s">
        <v>77</v>
      </c>
      <c r="B1055" s="233"/>
      <c r="C1055" s="233"/>
      <c r="D1055" s="232" t="e">
        <f t="shared" si="16"/>
        <v>#DIV/0!</v>
      </c>
      <c r="E1055" s="233"/>
    </row>
    <row r="1056" ht="20.1" customHeight="1" spans="1:5">
      <c r="A1056" s="230" t="s">
        <v>885</v>
      </c>
      <c r="B1056" s="233"/>
      <c r="C1056" s="233"/>
      <c r="D1056" s="232" t="e">
        <f t="shared" si="16"/>
        <v>#DIV/0!</v>
      </c>
      <c r="E1056" s="233"/>
    </row>
    <row r="1057" ht="20.1" customHeight="1" spans="1:5">
      <c r="A1057" s="230" t="s">
        <v>886</v>
      </c>
      <c r="B1057" s="235">
        <f>SUM(B1058:B1070)</f>
        <v>339</v>
      </c>
      <c r="C1057" s="235">
        <f>SUM(C1058:C1070)</f>
        <v>420</v>
      </c>
      <c r="D1057" s="232">
        <f t="shared" si="16"/>
        <v>1.23893805309735</v>
      </c>
      <c r="E1057" s="233"/>
    </row>
    <row r="1058" ht="20.1" customHeight="1" spans="1:5">
      <c r="A1058" s="230" t="s">
        <v>75</v>
      </c>
      <c r="B1058" s="233">
        <v>339</v>
      </c>
      <c r="C1058" s="233">
        <v>420</v>
      </c>
      <c r="D1058" s="232">
        <f t="shared" si="16"/>
        <v>1.23893805309735</v>
      </c>
      <c r="E1058" s="233"/>
    </row>
    <row r="1059" ht="20.1" customHeight="1" spans="1:5">
      <c r="A1059" s="230" t="s">
        <v>76</v>
      </c>
      <c r="B1059" s="233"/>
      <c r="C1059" s="233"/>
      <c r="D1059" s="232" t="e">
        <f t="shared" si="16"/>
        <v>#DIV/0!</v>
      </c>
      <c r="E1059" s="233"/>
    </row>
    <row r="1060" ht="20.1" customHeight="1" spans="1:5">
      <c r="A1060" s="230" t="s">
        <v>77</v>
      </c>
      <c r="B1060" s="233"/>
      <c r="C1060" s="233"/>
      <c r="D1060" s="232" t="e">
        <f t="shared" si="16"/>
        <v>#DIV/0!</v>
      </c>
      <c r="E1060" s="233"/>
    </row>
    <row r="1061" ht="20.1" customHeight="1" spans="1:5">
      <c r="A1061" s="230" t="s">
        <v>887</v>
      </c>
      <c r="B1061" s="233"/>
      <c r="C1061" s="233"/>
      <c r="D1061" s="232" t="e">
        <f t="shared" si="16"/>
        <v>#DIV/0!</v>
      </c>
      <c r="E1061" s="233"/>
    </row>
    <row r="1062" ht="20.1" customHeight="1" spans="1:5">
      <c r="A1062" s="230" t="s">
        <v>888</v>
      </c>
      <c r="B1062" s="233"/>
      <c r="C1062" s="233"/>
      <c r="D1062" s="232" t="e">
        <f t="shared" si="16"/>
        <v>#DIV/0!</v>
      </c>
      <c r="E1062" s="233"/>
    </row>
    <row r="1063" ht="20.1" customHeight="1" spans="1:5">
      <c r="A1063" s="230" t="s">
        <v>889</v>
      </c>
      <c r="B1063" s="233"/>
      <c r="C1063" s="233"/>
      <c r="D1063" s="232" t="e">
        <f t="shared" si="16"/>
        <v>#DIV/0!</v>
      </c>
      <c r="E1063" s="233"/>
    </row>
    <row r="1064" ht="20.1" customHeight="1" spans="1:5">
      <c r="A1064" s="230" t="s">
        <v>890</v>
      </c>
      <c r="B1064" s="233"/>
      <c r="C1064" s="233"/>
      <c r="D1064" s="232" t="e">
        <f t="shared" si="16"/>
        <v>#DIV/0!</v>
      </c>
      <c r="E1064" s="233"/>
    </row>
    <row r="1065" ht="20.1" customHeight="1" spans="1:5">
      <c r="A1065" s="230" t="s">
        <v>891</v>
      </c>
      <c r="B1065" s="233"/>
      <c r="C1065" s="233"/>
      <c r="D1065" s="232" t="e">
        <f t="shared" si="16"/>
        <v>#DIV/0!</v>
      </c>
      <c r="E1065" s="233"/>
    </row>
    <row r="1066" ht="20.1" customHeight="1" spans="1:5">
      <c r="A1066" s="230" t="s">
        <v>892</v>
      </c>
      <c r="B1066" s="233"/>
      <c r="C1066" s="233"/>
      <c r="D1066" s="232" t="e">
        <f t="shared" si="16"/>
        <v>#DIV/0!</v>
      </c>
      <c r="E1066" s="233"/>
    </row>
    <row r="1067" ht="20.1" customHeight="1" spans="1:5">
      <c r="A1067" s="230" t="s">
        <v>893</v>
      </c>
      <c r="B1067" s="233"/>
      <c r="C1067" s="233"/>
      <c r="D1067" s="232" t="e">
        <f t="shared" si="16"/>
        <v>#DIV/0!</v>
      </c>
      <c r="E1067" s="233"/>
    </row>
    <row r="1068" ht="20.1" customHeight="1" spans="1:5">
      <c r="A1068" s="230" t="s">
        <v>838</v>
      </c>
      <c r="B1068" s="233"/>
      <c r="C1068" s="233"/>
      <c r="D1068" s="232" t="e">
        <f t="shared" si="16"/>
        <v>#DIV/0!</v>
      </c>
      <c r="E1068" s="233"/>
    </row>
    <row r="1069" ht="20.1" customHeight="1" spans="1:5">
      <c r="A1069" s="230" t="s">
        <v>894</v>
      </c>
      <c r="B1069" s="233"/>
      <c r="C1069" s="233"/>
      <c r="D1069" s="232" t="e">
        <f t="shared" si="16"/>
        <v>#DIV/0!</v>
      </c>
      <c r="E1069" s="233"/>
    </row>
    <row r="1070" ht="20.1" customHeight="1" spans="1:5">
      <c r="A1070" s="230" t="s">
        <v>895</v>
      </c>
      <c r="B1070" s="233"/>
      <c r="C1070" s="233"/>
      <c r="D1070" s="232" t="e">
        <f t="shared" si="16"/>
        <v>#DIV/0!</v>
      </c>
      <c r="E1070" s="233"/>
    </row>
    <row r="1071" ht="20.1" customHeight="1" spans="1:5">
      <c r="A1071" s="230" t="s">
        <v>896</v>
      </c>
      <c r="B1071" s="235">
        <f>SUM(B1072:B1078)</f>
        <v>210</v>
      </c>
      <c r="C1071" s="235">
        <f>SUM(C1072:C1078)</f>
        <v>230</v>
      </c>
      <c r="D1071" s="232">
        <f t="shared" si="16"/>
        <v>1.0952380952381</v>
      </c>
      <c r="E1071" s="233"/>
    </row>
    <row r="1072" ht="20.1" customHeight="1" spans="1:5">
      <c r="A1072" s="230" t="s">
        <v>75</v>
      </c>
      <c r="B1072" s="233">
        <v>186</v>
      </c>
      <c r="C1072" s="233">
        <v>200</v>
      </c>
      <c r="D1072" s="232">
        <f t="shared" si="16"/>
        <v>1.0752688172043</v>
      </c>
      <c r="E1072" s="233"/>
    </row>
    <row r="1073" ht="20.1" customHeight="1" spans="1:5">
      <c r="A1073" s="230" t="s">
        <v>76</v>
      </c>
      <c r="B1073" s="233"/>
      <c r="C1073" s="233"/>
      <c r="D1073" s="232" t="e">
        <f t="shared" si="16"/>
        <v>#DIV/0!</v>
      </c>
      <c r="E1073" s="233"/>
    </row>
    <row r="1074" ht="20.1" customHeight="1" spans="1:5">
      <c r="A1074" s="230" t="s">
        <v>77</v>
      </c>
      <c r="B1074" s="233"/>
      <c r="C1074" s="233"/>
      <c r="D1074" s="232" t="e">
        <f t="shared" si="16"/>
        <v>#DIV/0!</v>
      </c>
      <c r="E1074" s="233"/>
    </row>
    <row r="1075" ht="20.1" customHeight="1" spans="1:5">
      <c r="A1075" s="230" t="s">
        <v>897</v>
      </c>
      <c r="B1075" s="233">
        <v>24</v>
      </c>
      <c r="C1075" s="233">
        <v>30</v>
      </c>
      <c r="D1075" s="232">
        <f t="shared" si="16"/>
        <v>1.25</v>
      </c>
      <c r="E1075" s="233"/>
    </row>
    <row r="1076" ht="20.1" customHeight="1" spans="1:5">
      <c r="A1076" s="230" t="s">
        <v>898</v>
      </c>
      <c r="B1076" s="233"/>
      <c r="C1076" s="233"/>
      <c r="D1076" s="232" t="e">
        <f t="shared" si="16"/>
        <v>#DIV/0!</v>
      </c>
      <c r="E1076" s="233"/>
    </row>
    <row r="1077" ht="20.1" customHeight="1" spans="1:5">
      <c r="A1077" s="230" t="s">
        <v>899</v>
      </c>
      <c r="B1077" s="233"/>
      <c r="C1077" s="233"/>
      <c r="D1077" s="232" t="e">
        <f t="shared" si="16"/>
        <v>#DIV/0!</v>
      </c>
      <c r="E1077" s="233"/>
    </row>
    <row r="1078" ht="20.1" customHeight="1" spans="1:5">
      <c r="A1078" s="230" t="s">
        <v>900</v>
      </c>
      <c r="B1078" s="233"/>
      <c r="C1078" s="233"/>
      <c r="D1078" s="232" t="e">
        <f t="shared" si="16"/>
        <v>#DIV/0!</v>
      </c>
      <c r="E1078" s="233"/>
    </row>
    <row r="1079" ht="20.1" customHeight="1" spans="1:5">
      <c r="A1079" s="230" t="s">
        <v>901</v>
      </c>
      <c r="B1079" s="235">
        <f>SUM(B1080:B1084)</f>
        <v>8</v>
      </c>
      <c r="C1079" s="235">
        <f>SUM(C1080:C1084)</f>
        <v>8</v>
      </c>
      <c r="D1079" s="232">
        <f t="shared" si="16"/>
        <v>1</v>
      </c>
      <c r="E1079" s="233"/>
    </row>
    <row r="1080" ht="20.1" customHeight="1" spans="1:5">
      <c r="A1080" s="230" t="s">
        <v>75</v>
      </c>
      <c r="B1080" s="233"/>
      <c r="C1080" s="233"/>
      <c r="D1080" s="232" t="e">
        <f t="shared" si="16"/>
        <v>#DIV/0!</v>
      </c>
      <c r="E1080" s="233"/>
    </row>
    <row r="1081" ht="20.1" customHeight="1" spans="1:5">
      <c r="A1081" s="230" t="s">
        <v>76</v>
      </c>
      <c r="B1081" s="233"/>
      <c r="C1081" s="233"/>
      <c r="D1081" s="232" t="e">
        <f t="shared" si="16"/>
        <v>#DIV/0!</v>
      </c>
      <c r="E1081" s="233"/>
    </row>
    <row r="1082" ht="20.1" customHeight="1" spans="1:5">
      <c r="A1082" s="230" t="s">
        <v>77</v>
      </c>
      <c r="B1082" s="233"/>
      <c r="C1082" s="233"/>
      <c r="D1082" s="232" t="e">
        <f t="shared" si="16"/>
        <v>#DIV/0!</v>
      </c>
      <c r="E1082" s="233"/>
    </row>
    <row r="1083" ht="19.5" customHeight="1" spans="1:5">
      <c r="A1083" s="230" t="s">
        <v>902</v>
      </c>
      <c r="B1083" s="233"/>
      <c r="C1083" s="233"/>
      <c r="D1083" s="232" t="e">
        <f t="shared" si="16"/>
        <v>#DIV/0!</v>
      </c>
      <c r="E1083" s="233"/>
    </row>
    <row r="1084" ht="20.1" customHeight="1" spans="1:5">
      <c r="A1084" s="230" t="s">
        <v>903</v>
      </c>
      <c r="B1084" s="233">
        <v>8</v>
      </c>
      <c r="C1084" s="233">
        <v>8</v>
      </c>
      <c r="D1084" s="232">
        <f t="shared" si="16"/>
        <v>1</v>
      </c>
      <c r="E1084" s="233"/>
    </row>
    <row r="1085" ht="20.1" customHeight="1" spans="1:5">
      <c r="A1085" s="230" t="s">
        <v>904</v>
      </c>
      <c r="B1085" s="235">
        <f>SUM(B1086:B1091)</f>
        <v>1153</v>
      </c>
      <c r="C1085" s="235">
        <f>SUM(C1086:C1091)</f>
        <v>1289</v>
      </c>
      <c r="D1085" s="232">
        <f t="shared" si="16"/>
        <v>1.11795316565481</v>
      </c>
      <c r="E1085" s="233"/>
    </row>
    <row r="1086" ht="20.1" customHeight="1" spans="1:5">
      <c r="A1086" s="230" t="s">
        <v>75</v>
      </c>
      <c r="B1086" s="233"/>
      <c r="C1086" s="233"/>
      <c r="D1086" s="232" t="e">
        <f t="shared" si="16"/>
        <v>#DIV/0!</v>
      </c>
      <c r="E1086" s="233"/>
    </row>
    <row r="1087" ht="20.1" customHeight="1" spans="1:5">
      <c r="A1087" s="230" t="s">
        <v>76</v>
      </c>
      <c r="B1087" s="233"/>
      <c r="C1087" s="233"/>
      <c r="D1087" s="232" t="e">
        <f t="shared" si="16"/>
        <v>#DIV/0!</v>
      </c>
      <c r="E1087" s="233"/>
    </row>
    <row r="1088" ht="20.1" customHeight="1" spans="1:5">
      <c r="A1088" s="230" t="s">
        <v>77</v>
      </c>
      <c r="B1088" s="233"/>
      <c r="C1088" s="233"/>
      <c r="D1088" s="232" t="e">
        <f t="shared" si="16"/>
        <v>#DIV/0!</v>
      </c>
      <c r="E1088" s="233"/>
    </row>
    <row r="1089" ht="20.1" customHeight="1" spans="1:5">
      <c r="A1089" s="230" t="s">
        <v>905</v>
      </c>
      <c r="B1089" s="233"/>
      <c r="C1089" s="233"/>
      <c r="D1089" s="232" t="e">
        <f t="shared" si="16"/>
        <v>#DIV/0!</v>
      </c>
      <c r="E1089" s="233"/>
    </row>
    <row r="1090" ht="20.1" customHeight="1" spans="1:5">
      <c r="A1090" s="230" t="s">
        <v>906</v>
      </c>
      <c r="B1090" s="233">
        <v>135</v>
      </c>
      <c r="C1090" s="233">
        <v>200</v>
      </c>
      <c r="D1090" s="232">
        <f t="shared" si="16"/>
        <v>1.48148148148148</v>
      </c>
      <c r="E1090" s="233"/>
    </row>
    <row r="1091" ht="20.1" customHeight="1" spans="1:5">
      <c r="A1091" s="230" t="s">
        <v>907</v>
      </c>
      <c r="B1091" s="233">
        <v>1018</v>
      </c>
      <c r="C1091" s="233">
        <v>1089</v>
      </c>
      <c r="D1091" s="232">
        <f t="shared" si="16"/>
        <v>1.06974459724951</v>
      </c>
      <c r="E1091" s="233"/>
    </row>
    <row r="1092" ht="20.1" customHeight="1" spans="1:5">
      <c r="A1092" s="230" t="s">
        <v>908</v>
      </c>
      <c r="B1092" s="235">
        <f>SUM(B1093:B1098)</f>
        <v>443</v>
      </c>
      <c r="C1092" s="235">
        <f>SUM(C1093:C1098)</f>
        <v>0</v>
      </c>
      <c r="D1092" s="232">
        <f t="shared" si="16"/>
        <v>0</v>
      </c>
      <c r="E1092" s="233"/>
    </row>
    <row r="1093" ht="20.1" customHeight="1" spans="1:5">
      <c r="A1093" s="230" t="s">
        <v>909</v>
      </c>
      <c r="B1093" s="233"/>
      <c r="C1093" s="233"/>
      <c r="D1093" s="232" t="e">
        <f t="shared" ref="D1093:D1156" si="17">C1093/B1093</f>
        <v>#DIV/0!</v>
      </c>
      <c r="E1093" s="233"/>
    </row>
    <row r="1094" ht="20.1" customHeight="1" spans="1:5">
      <c r="A1094" s="230" t="s">
        <v>910</v>
      </c>
      <c r="B1094" s="233"/>
      <c r="C1094" s="233"/>
      <c r="D1094" s="232" t="e">
        <f t="shared" si="17"/>
        <v>#DIV/0!</v>
      </c>
      <c r="E1094" s="233"/>
    </row>
    <row r="1095" ht="20.1" customHeight="1" spans="1:5">
      <c r="A1095" s="230" t="s">
        <v>911</v>
      </c>
      <c r="B1095" s="233"/>
      <c r="C1095" s="233"/>
      <c r="D1095" s="232" t="e">
        <f t="shared" si="17"/>
        <v>#DIV/0!</v>
      </c>
      <c r="E1095" s="233"/>
    </row>
    <row r="1096" ht="20.1" customHeight="1" spans="1:5">
      <c r="A1096" s="230" t="s">
        <v>912</v>
      </c>
      <c r="B1096" s="233"/>
      <c r="C1096" s="233"/>
      <c r="D1096" s="232" t="e">
        <f t="shared" si="17"/>
        <v>#DIV/0!</v>
      </c>
      <c r="E1096" s="233"/>
    </row>
    <row r="1097" ht="20.1" customHeight="1" spans="1:5">
      <c r="A1097" s="230" t="s">
        <v>913</v>
      </c>
      <c r="B1097" s="233"/>
      <c r="C1097" s="233"/>
      <c r="D1097" s="232" t="e">
        <f t="shared" si="17"/>
        <v>#DIV/0!</v>
      </c>
      <c r="E1097" s="233"/>
    </row>
    <row r="1098" ht="20.1" customHeight="1" spans="1:5">
      <c r="A1098" s="230" t="s">
        <v>914</v>
      </c>
      <c r="B1098" s="233">
        <v>443</v>
      </c>
      <c r="C1098" s="233"/>
      <c r="D1098" s="232">
        <f t="shared" si="17"/>
        <v>0</v>
      </c>
      <c r="E1098" s="233"/>
    </row>
    <row r="1099" ht="20.1" customHeight="1" spans="1:5">
      <c r="A1099" s="230" t="s">
        <v>915</v>
      </c>
      <c r="B1099" s="231">
        <f>B1100+B1110+B1117+B1123</f>
        <v>3519</v>
      </c>
      <c r="C1099" s="231">
        <f>C1100+C1110+C1117+C1123</f>
        <v>1205</v>
      </c>
      <c r="D1099" s="232">
        <f t="shared" si="17"/>
        <v>0.342426825802785</v>
      </c>
      <c r="E1099" s="233"/>
    </row>
    <row r="1100" ht="20.1" customHeight="1" spans="1:5">
      <c r="A1100" s="230" t="s">
        <v>916</v>
      </c>
      <c r="B1100" s="235">
        <f>SUM(B1101:B1109)</f>
        <v>450</v>
      </c>
      <c r="C1100" s="235">
        <f>SUM(C1101:C1109)</f>
        <v>331</v>
      </c>
      <c r="D1100" s="232">
        <f t="shared" si="17"/>
        <v>0.735555555555556</v>
      </c>
      <c r="E1100" s="233"/>
    </row>
    <row r="1101" ht="20.1" customHeight="1" spans="1:5">
      <c r="A1101" s="230" t="s">
        <v>75</v>
      </c>
      <c r="B1101" s="233">
        <v>207</v>
      </c>
      <c r="C1101" s="233">
        <v>220</v>
      </c>
      <c r="D1101" s="232">
        <f t="shared" si="17"/>
        <v>1.06280193236715</v>
      </c>
      <c r="E1101" s="233"/>
    </row>
    <row r="1102" ht="20.1" customHeight="1" spans="1:5">
      <c r="A1102" s="230" t="s">
        <v>76</v>
      </c>
      <c r="B1102" s="233"/>
      <c r="C1102" s="233"/>
      <c r="D1102" s="232" t="e">
        <f t="shared" si="17"/>
        <v>#DIV/0!</v>
      </c>
      <c r="E1102" s="233"/>
    </row>
    <row r="1103" ht="20.1" customHeight="1" spans="1:5">
      <c r="A1103" s="230" t="s">
        <v>77</v>
      </c>
      <c r="B1103" s="233"/>
      <c r="C1103" s="233"/>
      <c r="D1103" s="232" t="e">
        <f t="shared" si="17"/>
        <v>#DIV/0!</v>
      </c>
      <c r="E1103" s="233"/>
    </row>
    <row r="1104" ht="20.1" customHeight="1" spans="1:5">
      <c r="A1104" s="230" t="s">
        <v>917</v>
      </c>
      <c r="B1104" s="233"/>
      <c r="C1104" s="233"/>
      <c r="D1104" s="232" t="e">
        <f t="shared" si="17"/>
        <v>#DIV/0!</v>
      </c>
      <c r="E1104" s="233"/>
    </row>
    <row r="1105" ht="20.1" customHeight="1" spans="1:5">
      <c r="A1105" s="230" t="s">
        <v>918</v>
      </c>
      <c r="B1105" s="233"/>
      <c r="C1105" s="233"/>
      <c r="D1105" s="232" t="e">
        <f t="shared" si="17"/>
        <v>#DIV/0!</v>
      </c>
      <c r="E1105" s="233"/>
    </row>
    <row r="1106" ht="20.1" customHeight="1" spans="1:5">
      <c r="A1106" s="230" t="s">
        <v>919</v>
      </c>
      <c r="B1106" s="233"/>
      <c r="C1106" s="233"/>
      <c r="D1106" s="232" t="e">
        <f t="shared" si="17"/>
        <v>#DIV/0!</v>
      </c>
      <c r="E1106" s="233"/>
    </row>
    <row r="1107" ht="20.1" customHeight="1" spans="1:5">
      <c r="A1107" s="230" t="s">
        <v>920</v>
      </c>
      <c r="B1107" s="233"/>
      <c r="C1107" s="233"/>
      <c r="D1107" s="232" t="e">
        <f t="shared" si="17"/>
        <v>#DIV/0!</v>
      </c>
      <c r="E1107" s="233"/>
    </row>
    <row r="1108" ht="20.1" customHeight="1" spans="1:5">
      <c r="A1108" s="230" t="s">
        <v>84</v>
      </c>
      <c r="B1108" s="233"/>
      <c r="C1108" s="233"/>
      <c r="D1108" s="232" t="e">
        <f t="shared" si="17"/>
        <v>#DIV/0!</v>
      </c>
      <c r="E1108" s="233"/>
    </row>
    <row r="1109" ht="20.1" customHeight="1" spans="1:5">
      <c r="A1109" s="230" t="s">
        <v>921</v>
      </c>
      <c r="B1109" s="233">
        <v>243</v>
      </c>
      <c r="C1109" s="233">
        <v>111</v>
      </c>
      <c r="D1109" s="232">
        <f t="shared" si="17"/>
        <v>0.45679012345679</v>
      </c>
      <c r="E1109" s="233"/>
    </row>
    <row r="1110" ht="20.1" customHeight="1" spans="1:5">
      <c r="A1110" s="230" t="s">
        <v>922</v>
      </c>
      <c r="B1110" s="235">
        <f>SUM(B1111:B1116)</f>
        <v>2937</v>
      </c>
      <c r="C1110" s="235">
        <f>SUM(C1111:C1116)</f>
        <v>80</v>
      </c>
      <c r="D1110" s="232">
        <f t="shared" si="17"/>
        <v>0.0272386789240722</v>
      </c>
      <c r="E1110" s="233"/>
    </row>
    <row r="1111" ht="20.1" customHeight="1" spans="1:5">
      <c r="A1111" s="230" t="s">
        <v>75</v>
      </c>
      <c r="B1111" s="233">
        <v>66</v>
      </c>
      <c r="C1111" s="233">
        <v>80</v>
      </c>
      <c r="D1111" s="232">
        <f t="shared" si="17"/>
        <v>1.21212121212121</v>
      </c>
      <c r="E1111" s="233"/>
    </row>
    <row r="1112" ht="20.1" customHeight="1" spans="1:5">
      <c r="A1112" s="230" t="s">
        <v>76</v>
      </c>
      <c r="B1112" s="233"/>
      <c r="C1112" s="233"/>
      <c r="D1112" s="232" t="e">
        <f t="shared" si="17"/>
        <v>#DIV/0!</v>
      </c>
      <c r="E1112" s="233"/>
    </row>
    <row r="1113" ht="20.1" customHeight="1" spans="1:5">
      <c r="A1113" s="230" t="s">
        <v>77</v>
      </c>
      <c r="B1113" s="233"/>
      <c r="C1113" s="233"/>
      <c r="D1113" s="232" t="e">
        <f t="shared" si="17"/>
        <v>#DIV/0!</v>
      </c>
      <c r="E1113" s="233"/>
    </row>
    <row r="1114" ht="20.1" customHeight="1" spans="1:5">
      <c r="A1114" s="230" t="s">
        <v>923</v>
      </c>
      <c r="B1114" s="233">
        <v>2050</v>
      </c>
      <c r="C1114" s="233"/>
      <c r="D1114" s="232">
        <f t="shared" si="17"/>
        <v>0</v>
      </c>
      <c r="E1114" s="233"/>
    </row>
    <row r="1115" ht="20.1" customHeight="1" spans="1:5">
      <c r="A1115" s="230" t="s">
        <v>924</v>
      </c>
      <c r="B1115" s="233"/>
      <c r="C1115" s="233"/>
      <c r="D1115" s="232" t="e">
        <f t="shared" si="17"/>
        <v>#DIV/0!</v>
      </c>
      <c r="E1115" s="233"/>
    </row>
    <row r="1116" ht="20.1" customHeight="1" spans="1:5">
      <c r="A1116" s="230" t="s">
        <v>925</v>
      </c>
      <c r="B1116" s="233">
        <v>821</v>
      </c>
      <c r="C1116" s="233"/>
      <c r="D1116" s="232">
        <f t="shared" si="17"/>
        <v>0</v>
      </c>
      <c r="E1116" s="233"/>
    </row>
    <row r="1117" ht="20.1" customHeight="1" spans="1:5">
      <c r="A1117" s="230" t="s">
        <v>926</v>
      </c>
      <c r="B1117" s="235">
        <f>SUM(B1118:B1122)</f>
        <v>110</v>
      </c>
      <c r="C1117" s="235">
        <f>SUM(C1118:C1122)</f>
        <v>120</v>
      </c>
      <c r="D1117" s="232">
        <f t="shared" si="17"/>
        <v>1.09090909090909</v>
      </c>
      <c r="E1117" s="233"/>
    </row>
    <row r="1118" ht="20.1" customHeight="1" spans="1:5">
      <c r="A1118" s="230" t="s">
        <v>75</v>
      </c>
      <c r="B1118" s="233"/>
      <c r="C1118" s="233"/>
      <c r="D1118" s="232" t="e">
        <f t="shared" si="17"/>
        <v>#DIV/0!</v>
      </c>
      <c r="E1118" s="233"/>
    </row>
    <row r="1119" ht="20.1" customHeight="1" spans="1:5">
      <c r="A1119" s="230" t="s">
        <v>76</v>
      </c>
      <c r="B1119" s="233"/>
      <c r="C1119" s="233"/>
      <c r="D1119" s="232" t="e">
        <f t="shared" si="17"/>
        <v>#DIV/0!</v>
      </c>
      <c r="E1119" s="233"/>
    </row>
    <row r="1120" ht="20.1" customHeight="1" spans="1:5">
      <c r="A1120" s="230" t="s">
        <v>77</v>
      </c>
      <c r="B1120" s="233"/>
      <c r="C1120" s="233"/>
      <c r="D1120" s="232" t="e">
        <f t="shared" si="17"/>
        <v>#DIV/0!</v>
      </c>
      <c r="E1120" s="233"/>
    </row>
    <row r="1121" ht="20.1" customHeight="1" spans="1:5">
      <c r="A1121" s="230" t="s">
        <v>927</v>
      </c>
      <c r="B1121" s="233"/>
      <c r="C1121" s="233"/>
      <c r="D1121" s="232" t="e">
        <f t="shared" si="17"/>
        <v>#DIV/0!</v>
      </c>
      <c r="E1121" s="233"/>
    </row>
    <row r="1122" ht="20.1" customHeight="1" spans="1:5">
      <c r="A1122" s="230" t="s">
        <v>928</v>
      </c>
      <c r="B1122" s="233">
        <v>110</v>
      </c>
      <c r="C1122" s="233">
        <v>120</v>
      </c>
      <c r="D1122" s="232">
        <f t="shared" si="17"/>
        <v>1.09090909090909</v>
      </c>
      <c r="E1122" s="233"/>
    </row>
    <row r="1123" ht="20.1" customHeight="1" spans="1:5">
      <c r="A1123" s="230" t="s">
        <v>929</v>
      </c>
      <c r="B1123" s="235">
        <f>SUM(B1124:B1125)</f>
        <v>22</v>
      </c>
      <c r="C1123" s="235">
        <f>SUM(C1124:C1125)</f>
        <v>674</v>
      </c>
      <c r="D1123" s="232">
        <f t="shared" si="17"/>
        <v>30.6363636363636</v>
      </c>
      <c r="E1123" s="233"/>
    </row>
    <row r="1124" ht="20.1" customHeight="1" spans="1:5">
      <c r="A1124" s="230" t="s">
        <v>930</v>
      </c>
      <c r="B1124" s="233"/>
      <c r="C1124" s="233"/>
      <c r="D1124" s="232" t="e">
        <f t="shared" si="17"/>
        <v>#DIV/0!</v>
      </c>
      <c r="E1124" s="233"/>
    </row>
    <row r="1125" ht="20.1" customHeight="1" spans="1:5">
      <c r="A1125" s="230" t="s">
        <v>931</v>
      </c>
      <c r="B1125" s="233">
        <v>22</v>
      </c>
      <c r="C1125" s="233">
        <v>674</v>
      </c>
      <c r="D1125" s="232">
        <f t="shared" si="17"/>
        <v>30.6363636363636</v>
      </c>
      <c r="E1125" s="233"/>
    </row>
    <row r="1126" ht="20.1" customHeight="1" spans="1:5">
      <c r="A1126" s="230" t="s">
        <v>932</v>
      </c>
      <c r="B1126" s="231">
        <f>B1127+B1134+B1140</f>
        <v>56</v>
      </c>
      <c r="C1126" s="231">
        <f>C1127+C1134+C1140</f>
        <v>0</v>
      </c>
      <c r="D1126" s="232">
        <f t="shared" si="17"/>
        <v>0</v>
      </c>
      <c r="E1126" s="233"/>
    </row>
    <row r="1127" ht="20.1" customHeight="1" spans="1:5">
      <c r="A1127" s="230" t="s">
        <v>933</v>
      </c>
      <c r="B1127" s="235">
        <f>SUM(B1128:B1133)</f>
        <v>0</v>
      </c>
      <c r="C1127" s="235">
        <f>SUM(C1128:C1133)</f>
        <v>0</v>
      </c>
      <c r="D1127" s="232" t="e">
        <f t="shared" si="17"/>
        <v>#DIV/0!</v>
      </c>
      <c r="E1127" s="233"/>
    </row>
    <row r="1128" ht="20.1" customHeight="1" spans="1:5">
      <c r="A1128" s="230" t="s">
        <v>75</v>
      </c>
      <c r="B1128" s="233"/>
      <c r="C1128" s="233"/>
      <c r="D1128" s="232" t="e">
        <f t="shared" si="17"/>
        <v>#DIV/0!</v>
      </c>
      <c r="E1128" s="233"/>
    </row>
    <row r="1129" ht="20.1" customHeight="1" spans="1:5">
      <c r="A1129" s="230" t="s">
        <v>76</v>
      </c>
      <c r="B1129" s="233"/>
      <c r="C1129" s="233"/>
      <c r="D1129" s="232" t="e">
        <f t="shared" si="17"/>
        <v>#DIV/0!</v>
      </c>
      <c r="E1129" s="233"/>
    </row>
    <row r="1130" ht="20.1" customHeight="1" spans="1:5">
      <c r="A1130" s="230" t="s">
        <v>77</v>
      </c>
      <c r="B1130" s="233"/>
      <c r="C1130" s="233"/>
      <c r="D1130" s="232" t="e">
        <f t="shared" si="17"/>
        <v>#DIV/0!</v>
      </c>
      <c r="E1130" s="233"/>
    </row>
    <row r="1131" ht="20.1" customHeight="1" spans="1:5">
      <c r="A1131" s="230" t="s">
        <v>934</v>
      </c>
      <c r="B1131" s="233"/>
      <c r="C1131" s="233"/>
      <c r="D1131" s="232" t="e">
        <f t="shared" si="17"/>
        <v>#DIV/0!</v>
      </c>
      <c r="E1131" s="233"/>
    </row>
    <row r="1132" ht="20.1" customHeight="1" spans="1:5">
      <c r="A1132" s="230" t="s">
        <v>84</v>
      </c>
      <c r="B1132" s="233"/>
      <c r="C1132" s="233"/>
      <c r="D1132" s="232" t="e">
        <f t="shared" si="17"/>
        <v>#DIV/0!</v>
      </c>
      <c r="E1132" s="233"/>
    </row>
    <row r="1133" ht="20.1" customHeight="1" spans="1:5">
      <c r="A1133" s="230" t="s">
        <v>935</v>
      </c>
      <c r="B1133" s="233"/>
      <c r="C1133" s="233"/>
      <c r="D1133" s="232" t="e">
        <f t="shared" si="17"/>
        <v>#DIV/0!</v>
      </c>
      <c r="E1133" s="233"/>
    </row>
    <row r="1134" ht="20.1" customHeight="1" spans="1:5">
      <c r="A1134" s="230" t="s">
        <v>936</v>
      </c>
      <c r="B1134" s="235">
        <f>SUM(B1135:B1139)</f>
        <v>0</v>
      </c>
      <c r="C1134" s="235">
        <f>SUM(C1135:C1139)</f>
        <v>0</v>
      </c>
      <c r="D1134" s="232" t="e">
        <f t="shared" si="17"/>
        <v>#DIV/0!</v>
      </c>
      <c r="E1134" s="233"/>
    </row>
    <row r="1135" ht="20.1" customHeight="1" spans="1:5">
      <c r="A1135" s="230" t="s">
        <v>937</v>
      </c>
      <c r="B1135" s="233"/>
      <c r="C1135" s="233"/>
      <c r="D1135" s="232" t="e">
        <f t="shared" si="17"/>
        <v>#DIV/0!</v>
      </c>
      <c r="E1135" s="233"/>
    </row>
    <row r="1136" ht="20.1" customHeight="1" spans="1:5">
      <c r="A1136" s="230" t="s">
        <v>938</v>
      </c>
      <c r="B1136" s="233"/>
      <c r="C1136" s="233"/>
      <c r="D1136" s="232" t="e">
        <f t="shared" si="17"/>
        <v>#DIV/0!</v>
      </c>
      <c r="E1136" s="233"/>
    </row>
    <row r="1137" ht="20.1" customHeight="1" spans="1:5">
      <c r="A1137" s="230" t="s">
        <v>939</v>
      </c>
      <c r="B1137" s="233"/>
      <c r="C1137" s="233"/>
      <c r="D1137" s="232" t="e">
        <f t="shared" si="17"/>
        <v>#DIV/0!</v>
      </c>
      <c r="E1137" s="233"/>
    </row>
    <row r="1138" ht="20.1" customHeight="1" spans="1:5">
      <c r="A1138" s="230" t="s">
        <v>940</v>
      </c>
      <c r="B1138" s="233"/>
      <c r="C1138" s="233"/>
      <c r="D1138" s="232" t="e">
        <f t="shared" si="17"/>
        <v>#DIV/0!</v>
      </c>
      <c r="E1138" s="233"/>
    </row>
    <row r="1139" ht="20.1" customHeight="1" spans="1:5">
      <c r="A1139" s="230" t="s">
        <v>941</v>
      </c>
      <c r="B1139" s="233"/>
      <c r="C1139" s="233"/>
      <c r="D1139" s="232" t="e">
        <f t="shared" si="17"/>
        <v>#DIV/0!</v>
      </c>
      <c r="E1139" s="233"/>
    </row>
    <row r="1140" ht="20.1" customHeight="1" spans="1:5">
      <c r="A1140" s="230" t="s">
        <v>942</v>
      </c>
      <c r="B1140" s="239">
        <v>56</v>
      </c>
      <c r="C1140" s="239"/>
      <c r="D1140" s="232">
        <f t="shared" si="17"/>
        <v>0</v>
      </c>
      <c r="E1140" s="233"/>
    </row>
    <row r="1141" ht="20.1" customHeight="1" spans="1:5">
      <c r="A1141" s="230" t="s">
        <v>943</v>
      </c>
      <c r="B1141" s="231">
        <f>SUM(B1142:B1150)</f>
        <v>0</v>
      </c>
      <c r="C1141" s="231">
        <f>SUM(C1142:C1150)</f>
        <v>0</v>
      </c>
      <c r="D1141" s="232" t="e">
        <f t="shared" si="17"/>
        <v>#DIV/0!</v>
      </c>
      <c r="E1141" s="233"/>
    </row>
    <row r="1142" ht="20.1" customHeight="1" spans="1:5">
      <c r="A1142" s="230" t="s">
        <v>944</v>
      </c>
      <c r="B1142" s="233"/>
      <c r="C1142" s="233"/>
      <c r="D1142" s="232" t="e">
        <f t="shared" si="17"/>
        <v>#DIV/0!</v>
      </c>
      <c r="E1142" s="233"/>
    </row>
    <row r="1143" ht="20.1" customHeight="1" spans="1:5">
      <c r="A1143" s="230" t="s">
        <v>945</v>
      </c>
      <c r="B1143" s="239"/>
      <c r="C1143" s="239"/>
      <c r="D1143" s="232" t="e">
        <f t="shared" si="17"/>
        <v>#DIV/0!</v>
      </c>
      <c r="E1143" s="233"/>
    </row>
    <row r="1144" ht="20.1" customHeight="1" spans="1:5">
      <c r="A1144" s="230" t="s">
        <v>946</v>
      </c>
      <c r="B1144" s="233"/>
      <c r="C1144" s="233"/>
      <c r="D1144" s="232" t="e">
        <f t="shared" si="17"/>
        <v>#DIV/0!</v>
      </c>
      <c r="E1144" s="233"/>
    </row>
    <row r="1145" ht="20.1" customHeight="1" spans="1:5">
      <c r="A1145" s="230" t="s">
        <v>947</v>
      </c>
      <c r="B1145" s="233"/>
      <c r="C1145" s="233"/>
      <c r="D1145" s="232" t="e">
        <f t="shared" si="17"/>
        <v>#DIV/0!</v>
      </c>
      <c r="E1145" s="233"/>
    </row>
    <row r="1146" ht="20.1" customHeight="1" spans="1:5">
      <c r="A1146" s="230" t="s">
        <v>948</v>
      </c>
      <c r="B1146" s="233"/>
      <c r="C1146" s="233"/>
      <c r="D1146" s="232" t="e">
        <f t="shared" si="17"/>
        <v>#DIV/0!</v>
      </c>
      <c r="E1146" s="233"/>
    </row>
    <row r="1147" ht="20.1" customHeight="1" spans="1:5">
      <c r="A1147" s="230" t="s">
        <v>701</v>
      </c>
      <c r="B1147" s="233"/>
      <c r="C1147" s="233"/>
      <c r="D1147" s="232" t="e">
        <f t="shared" si="17"/>
        <v>#DIV/0!</v>
      </c>
      <c r="E1147" s="233"/>
    </row>
    <row r="1148" ht="20.1" customHeight="1" spans="1:5">
      <c r="A1148" s="230" t="s">
        <v>949</v>
      </c>
      <c r="B1148" s="233"/>
      <c r="C1148" s="233"/>
      <c r="D1148" s="232" t="e">
        <f t="shared" si="17"/>
        <v>#DIV/0!</v>
      </c>
      <c r="E1148" s="233"/>
    </row>
    <row r="1149" ht="20.1" customHeight="1" spans="1:5">
      <c r="A1149" s="230" t="s">
        <v>950</v>
      </c>
      <c r="B1149" s="239"/>
      <c r="C1149" s="239"/>
      <c r="D1149" s="232" t="e">
        <f t="shared" si="17"/>
        <v>#DIV/0!</v>
      </c>
      <c r="E1149" s="233"/>
    </row>
    <row r="1150" ht="20.1" customHeight="1" spans="1:5">
      <c r="A1150" s="230" t="s">
        <v>951</v>
      </c>
      <c r="B1150" s="239"/>
      <c r="C1150" s="239"/>
      <c r="D1150" s="232" t="e">
        <f t="shared" si="17"/>
        <v>#DIV/0!</v>
      </c>
      <c r="E1150" s="233"/>
    </row>
    <row r="1151" ht="20.1" customHeight="1" spans="1:5">
      <c r="A1151" s="230" t="s">
        <v>952</v>
      </c>
      <c r="B1151" s="240">
        <f>B1152+B1172+B1191+B1200+B1213+B1228</f>
        <v>3961</v>
      </c>
      <c r="C1151" s="231">
        <f>C1152+C1172+C1191+C1200+C1213+C1228</f>
        <v>4358</v>
      </c>
      <c r="D1151" s="232">
        <f t="shared" si="17"/>
        <v>1.10022721534966</v>
      </c>
      <c r="E1151" s="233"/>
    </row>
    <row r="1152" ht="20.1" customHeight="1" spans="1:5">
      <c r="A1152" s="230" t="s">
        <v>953</v>
      </c>
      <c r="B1152" s="235">
        <f>SUM(B1153:B1171)</f>
        <v>3896</v>
      </c>
      <c r="C1152" s="235">
        <f>SUM(C1153:C1171)</f>
        <v>4263</v>
      </c>
      <c r="D1152" s="232">
        <f t="shared" si="17"/>
        <v>1.09419917864476</v>
      </c>
      <c r="E1152" s="233"/>
    </row>
    <row r="1153" ht="20.1" customHeight="1" spans="1:5">
      <c r="A1153" s="230" t="s">
        <v>75</v>
      </c>
      <c r="B1153" s="233">
        <v>1273</v>
      </c>
      <c r="C1153" s="233">
        <v>1323</v>
      </c>
      <c r="D1153" s="232">
        <f t="shared" si="17"/>
        <v>1.03927729772192</v>
      </c>
      <c r="E1153" s="233"/>
    </row>
    <row r="1154" ht="20.1" customHeight="1" spans="1:5">
      <c r="A1154" s="230" t="s">
        <v>76</v>
      </c>
      <c r="B1154" s="233"/>
      <c r="C1154" s="233"/>
      <c r="D1154" s="232" t="e">
        <f t="shared" si="17"/>
        <v>#DIV/0!</v>
      </c>
      <c r="E1154" s="233"/>
    </row>
    <row r="1155" ht="20.1" customHeight="1" spans="1:5">
      <c r="A1155" s="230" t="s">
        <v>77</v>
      </c>
      <c r="B1155" s="233"/>
      <c r="C1155" s="233"/>
      <c r="D1155" s="232" t="e">
        <f t="shared" si="17"/>
        <v>#DIV/0!</v>
      </c>
      <c r="E1155" s="233"/>
    </row>
    <row r="1156" ht="20.1" customHeight="1" spans="1:5">
      <c r="A1156" s="230" t="s">
        <v>954</v>
      </c>
      <c r="B1156" s="233"/>
      <c r="C1156" s="233"/>
      <c r="D1156" s="232" t="e">
        <f t="shared" si="17"/>
        <v>#DIV/0!</v>
      </c>
      <c r="E1156" s="233"/>
    </row>
    <row r="1157" ht="20.1" customHeight="1" spans="1:5">
      <c r="A1157" s="230" t="s">
        <v>955</v>
      </c>
      <c r="B1157" s="233"/>
      <c r="C1157" s="233"/>
      <c r="D1157" s="232" t="e">
        <f t="shared" ref="D1157:D1220" si="18">C1157/B1157</f>
        <v>#DIV/0!</v>
      </c>
      <c r="E1157" s="233"/>
    </row>
    <row r="1158" ht="20.1" customHeight="1" spans="1:5">
      <c r="A1158" s="230" t="s">
        <v>956</v>
      </c>
      <c r="B1158" s="233"/>
      <c r="C1158" s="233"/>
      <c r="D1158" s="232" t="e">
        <f t="shared" si="18"/>
        <v>#DIV/0!</v>
      </c>
      <c r="E1158" s="233"/>
    </row>
    <row r="1159" ht="20.1" customHeight="1" spans="1:5">
      <c r="A1159" s="230" t="s">
        <v>957</v>
      </c>
      <c r="B1159" s="233"/>
      <c r="C1159" s="233"/>
      <c r="D1159" s="232" t="e">
        <f t="shared" si="18"/>
        <v>#DIV/0!</v>
      </c>
      <c r="E1159" s="233"/>
    </row>
    <row r="1160" ht="20.1" customHeight="1" spans="1:5">
      <c r="A1160" s="230" t="s">
        <v>958</v>
      </c>
      <c r="B1160" s="233"/>
      <c r="C1160" s="233"/>
      <c r="D1160" s="232" t="e">
        <f t="shared" si="18"/>
        <v>#DIV/0!</v>
      </c>
      <c r="E1160" s="233"/>
    </row>
    <row r="1161" ht="20.1" customHeight="1" spans="1:5">
      <c r="A1161" s="230" t="s">
        <v>959</v>
      </c>
      <c r="B1161" s="233"/>
      <c r="C1161" s="233"/>
      <c r="D1161" s="232" t="e">
        <f t="shared" si="18"/>
        <v>#DIV/0!</v>
      </c>
      <c r="E1161" s="233"/>
    </row>
    <row r="1162" ht="20.1" customHeight="1" spans="1:5">
      <c r="A1162" s="230" t="s">
        <v>960</v>
      </c>
      <c r="B1162" s="233">
        <v>1827</v>
      </c>
      <c r="C1162" s="233">
        <v>2100</v>
      </c>
      <c r="D1162" s="232">
        <f t="shared" si="18"/>
        <v>1.14942528735632</v>
      </c>
      <c r="E1162" s="233"/>
    </row>
    <row r="1163" ht="20.1" customHeight="1" spans="1:5">
      <c r="A1163" s="230" t="s">
        <v>961</v>
      </c>
      <c r="B1163" s="233">
        <v>523</v>
      </c>
      <c r="C1163" s="233">
        <v>560</v>
      </c>
      <c r="D1163" s="232">
        <f t="shared" si="18"/>
        <v>1.07074569789675</v>
      </c>
      <c r="E1163" s="233"/>
    </row>
    <row r="1164" ht="20.1" customHeight="1" spans="1:5">
      <c r="A1164" s="230" t="s">
        <v>962</v>
      </c>
      <c r="B1164" s="233"/>
      <c r="C1164" s="233"/>
      <c r="D1164" s="232" t="e">
        <f t="shared" si="18"/>
        <v>#DIV/0!</v>
      </c>
      <c r="E1164" s="233"/>
    </row>
    <row r="1165" ht="20.1" customHeight="1" spans="1:5">
      <c r="A1165" s="230" t="s">
        <v>963</v>
      </c>
      <c r="B1165" s="239"/>
      <c r="C1165" s="239"/>
      <c r="D1165" s="232" t="e">
        <f t="shared" si="18"/>
        <v>#DIV/0!</v>
      </c>
      <c r="E1165" s="233"/>
    </row>
    <row r="1166" ht="20.1" customHeight="1" spans="1:5">
      <c r="A1166" s="230" t="s">
        <v>964</v>
      </c>
      <c r="B1166" s="233"/>
      <c r="C1166" s="233"/>
      <c r="D1166" s="232" t="e">
        <f t="shared" si="18"/>
        <v>#DIV/0!</v>
      </c>
      <c r="E1166" s="233"/>
    </row>
    <row r="1167" ht="20.1" customHeight="1" spans="1:5">
      <c r="A1167" s="230" t="s">
        <v>965</v>
      </c>
      <c r="B1167" s="233"/>
      <c r="C1167" s="233"/>
      <c r="D1167" s="232" t="e">
        <f t="shared" si="18"/>
        <v>#DIV/0!</v>
      </c>
      <c r="E1167" s="233"/>
    </row>
    <row r="1168" ht="20.1" customHeight="1" spans="1:5">
      <c r="A1168" s="230" t="s">
        <v>966</v>
      </c>
      <c r="B1168" s="233"/>
      <c r="C1168" s="233"/>
      <c r="D1168" s="232" t="e">
        <f t="shared" si="18"/>
        <v>#DIV/0!</v>
      </c>
      <c r="E1168" s="233"/>
    </row>
    <row r="1169" ht="20.1" customHeight="1" spans="1:5">
      <c r="A1169" s="230" t="s">
        <v>967</v>
      </c>
      <c r="B1169" s="239"/>
      <c r="C1169" s="239"/>
      <c r="D1169" s="232" t="e">
        <f t="shared" si="18"/>
        <v>#DIV/0!</v>
      </c>
      <c r="E1169" s="233"/>
    </row>
    <row r="1170" ht="20.1" customHeight="1" spans="1:5">
      <c r="A1170" s="230" t="s">
        <v>84</v>
      </c>
      <c r="B1170" s="233"/>
      <c r="C1170" s="233"/>
      <c r="D1170" s="232" t="e">
        <f t="shared" si="18"/>
        <v>#DIV/0!</v>
      </c>
      <c r="E1170" s="233"/>
    </row>
    <row r="1171" ht="20.1" customHeight="1" spans="1:5">
      <c r="A1171" s="230" t="s">
        <v>968</v>
      </c>
      <c r="B1171" s="233">
        <v>273</v>
      </c>
      <c r="C1171" s="233">
        <v>280</v>
      </c>
      <c r="D1171" s="232">
        <f t="shared" si="18"/>
        <v>1.02564102564103</v>
      </c>
      <c r="E1171" s="233"/>
    </row>
    <row r="1172" ht="20.1" customHeight="1" spans="1:5">
      <c r="A1172" s="230" t="s">
        <v>969</v>
      </c>
      <c r="B1172" s="235">
        <f>SUM(B1173:B1190)</f>
        <v>0</v>
      </c>
      <c r="C1172" s="235">
        <f>SUM(C1173:C1190)</f>
        <v>0</v>
      </c>
      <c r="D1172" s="232" t="e">
        <f t="shared" si="18"/>
        <v>#DIV/0!</v>
      </c>
      <c r="E1172" s="233"/>
    </row>
    <row r="1173" ht="20.1" customHeight="1" spans="1:5">
      <c r="A1173" s="230" t="s">
        <v>75</v>
      </c>
      <c r="B1173" s="233"/>
      <c r="C1173" s="233"/>
      <c r="D1173" s="232" t="e">
        <f t="shared" si="18"/>
        <v>#DIV/0!</v>
      </c>
      <c r="E1173" s="233"/>
    </row>
    <row r="1174" ht="20.1" customHeight="1" spans="1:5">
      <c r="A1174" s="230" t="s">
        <v>76</v>
      </c>
      <c r="B1174" s="233"/>
      <c r="C1174" s="233"/>
      <c r="D1174" s="232" t="e">
        <f t="shared" si="18"/>
        <v>#DIV/0!</v>
      </c>
      <c r="E1174" s="233"/>
    </row>
    <row r="1175" ht="20.1" customHeight="1" spans="1:5">
      <c r="A1175" s="230" t="s">
        <v>77</v>
      </c>
      <c r="B1175" s="233"/>
      <c r="C1175" s="233"/>
      <c r="D1175" s="232" t="e">
        <f t="shared" si="18"/>
        <v>#DIV/0!</v>
      </c>
      <c r="E1175" s="233"/>
    </row>
    <row r="1176" ht="20.1" customHeight="1" spans="1:5">
      <c r="A1176" s="230" t="s">
        <v>970</v>
      </c>
      <c r="B1176" s="233"/>
      <c r="C1176" s="233"/>
      <c r="D1176" s="232" t="e">
        <f t="shared" si="18"/>
        <v>#DIV/0!</v>
      </c>
      <c r="E1176" s="233"/>
    </row>
    <row r="1177" ht="20.1" customHeight="1" spans="1:5">
      <c r="A1177" s="230" t="s">
        <v>971</v>
      </c>
      <c r="B1177" s="233"/>
      <c r="C1177" s="233"/>
      <c r="D1177" s="232" t="e">
        <f t="shared" si="18"/>
        <v>#DIV/0!</v>
      </c>
      <c r="E1177" s="233"/>
    </row>
    <row r="1178" ht="20.1" customHeight="1" spans="1:5">
      <c r="A1178" s="230" t="s">
        <v>972</v>
      </c>
      <c r="B1178" s="233"/>
      <c r="C1178" s="233"/>
      <c r="D1178" s="232" t="e">
        <f t="shared" si="18"/>
        <v>#DIV/0!</v>
      </c>
      <c r="E1178" s="233"/>
    </row>
    <row r="1179" ht="20.1" customHeight="1" spans="1:5">
      <c r="A1179" s="230" t="s">
        <v>973</v>
      </c>
      <c r="B1179" s="233"/>
      <c r="C1179" s="233"/>
      <c r="D1179" s="232" t="e">
        <f t="shared" si="18"/>
        <v>#DIV/0!</v>
      </c>
      <c r="E1179" s="233"/>
    </row>
    <row r="1180" ht="20.1" customHeight="1" spans="1:5">
      <c r="A1180" s="230" t="s">
        <v>974</v>
      </c>
      <c r="B1180" s="233"/>
      <c r="C1180" s="233"/>
      <c r="D1180" s="232" t="e">
        <f t="shared" si="18"/>
        <v>#DIV/0!</v>
      </c>
      <c r="E1180" s="233"/>
    </row>
    <row r="1181" ht="20.1" customHeight="1" spans="1:5">
      <c r="A1181" s="230" t="s">
        <v>975</v>
      </c>
      <c r="B1181" s="233"/>
      <c r="C1181" s="233"/>
      <c r="D1181" s="232" t="e">
        <f t="shared" si="18"/>
        <v>#DIV/0!</v>
      </c>
      <c r="E1181" s="233"/>
    </row>
    <row r="1182" ht="20.1" customHeight="1" spans="1:5">
      <c r="A1182" s="230" t="s">
        <v>976</v>
      </c>
      <c r="B1182" s="233"/>
      <c r="C1182" s="233"/>
      <c r="D1182" s="232" t="e">
        <f t="shared" si="18"/>
        <v>#DIV/0!</v>
      </c>
      <c r="E1182" s="233"/>
    </row>
    <row r="1183" ht="20.1" customHeight="1" spans="1:5">
      <c r="A1183" s="230" t="s">
        <v>977</v>
      </c>
      <c r="B1183" s="233"/>
      <c r="C1183" s="233"/>
      <c r="D1183" s="232" t="e">
        <f t="shared" si="18"/>
        <v>#DIV/0!</v>
      </c>
      <c r="E1183" s="233"/>
    </row>
    <row r="1184" ht="20.1" customHeight="1" spans="1:5">
      <c r="A1184" s="230" t="s">
        <v>978</v>
      </c>
      <c r="B1184" s="233"/>
      <c r="C1184" s="233"/>
      <c r="D1184" s="232" t="e">
        <f t="shared" si="18"/>
        <v>#DIV/0!</v>
      </c>
      <c r="E1184" s="233"/>
    </row>
    <row r="1185" ht="20.1" customHeight="1" spans="1:5">
      <c r="A1185" s="230" t="s">
        <v>979</v>
      </c>
      <c r="B1185" s="233"/>
      <c r="C1185" s="233"/>
      <c r="D1185" s="232" t="e">
        <f t="shared" si="18"/>
        <v>#DIV/0!</v>
      </c>
      <c r="E1185" s="233"/>
    </row>
    <row r="1186" ht="20.1" customHeight="1" spans="1:5">
      <c r="A1186" s="230" t="s">
        <v>980</v>
      </c>
      <c r="B1186" s="233"/>
      <c r="C1186" s="233"/>
      <c r="D1186" s="232" t="e">
        <f t="shared" si="18"/>
        <v>#DIV/0!</v>
      </c>
      <c r="E1186" s="233"/>
    </row>
    <row r="1187" ht="20.1" customHeight="1" spans="1:5">
      <c r="A1187" s="230" t="s">
        <v>981</v>
      </c>
      <c r="B1187" s="233"/>
      <c r="C1187" s="233"/>
      <c r="D1187" s="232" t="e">
        <f t="shared" si="18"/>
        <v>#DIV/0!</v>
      </c>
      <c r="E1187" s="233"/>
    </row>
    <row r="1188" ht="20.1" customHeight="1" spans="1:5">
      <c r="A1188" s="230" t="s">
        <v>982</v>
      </c>
      <c r="B1188" s="233"/>
      <c r="C1188" s="233"/>
      <c r="D1188" s="232" t="e">
        <f t="shared" si="18"/>
        <v>#DIV/0!</v>
      </c>
      <c r="E1188" s="233"/>
    </row>
    <row r="1189" ht="20.1" customHeight="1" spans="1:5">
      <c r="A1189" s="230" t="s">
        <v>84</v>
      </c>
      <c r="B1189" s="233"/>
      <c r="C1189" s="233"/>
      <c r="D1189" s="232" t="e">
        <f t="shared" si="18"/>
        <v>#DIV/0!</v>
      </c>
      <c r="E1189" s="233"/>
    </row>
    <row r="1190" ht="20.1" customHeight="1" spans="1:5">
      <c r="A1190" s="230" t="s">
        <v>983</v>
      </c>
      <c r="B1190" s="233"/>
      <c r="C1190" s="233"/>
      <c r="D1190" s="232" t="e">
        <f t="shared" si="18"/>
        <v>#DIV/0!</v>
      </c>
      <c r="E1190" s="233"/>
    </row>
    <row r="1191" ht="20.1" customHeight="1" spans="1:5">
      <c r="A1191" s="230" t="s">
        <v>984</v>
      </c>
      <c r="B1191" s="235">
        <f>SUM(B1192:B1199)</f>
        <v>0</v>
      </c>
      <c r="C1191" s="235">
        <f>SUM(C1192:C1199)</f>
        <v>0</v>
      </c>
      <c r="D1191" s="232" t="e">
        <f t="shared" si="18"/>
        <v>#DIV/0!</v>
      </c>
      <c r="E1191" s="233"/>
    </row>
    <row r="1192" ht="20.1" customHeight="1" spans="1:5">
      <c r="A1192" s="230" t="s">
        <v>75</v>
      </c>
      <c r="B1192" s="233"/>
      <c r="C1192" s="233"/>
      <c r="D1192" s="232" t="e">
        <f t="shared" si="18"/>
        <v>#DIV/0!</v>
      </c>
      <c r="E1192" s="233"/>
    </row>
    <row r="1193" ht="20.1" customHeight="1" spans="1:5">
      <c r="A1193" s="230" t="s">
        <v>76</v>
      </c>
      <c r="B1193" s="233"/>
      <c r="C1193" s="233"/>
      <c r="D1193" s="232" t="e">
        <f t="shared" si="18"/>
        <v>#DIV/0!</v>
      </c>
      <c r="E1193" s="233"/>
    </row>
    <row r="1194" ht="20.1" customHeight="1" spans="1:5">
      <c r="A1194" s="230" t="s">
        <v>77</v>
      </c>
      <c r="B1194" s="233"/>
      <c r="C1194" s="233"/>
      <c r="D1194" s="232" t="e">
        <f t="shared" si="18"/>
        <v>#DIV/0!</v>
      </c>
      <c r="E1194" s="233"/>
    </row>
    <row r="1195" ht="20.1" customHeight="1" spans="1:5">
      <c r="A1195" s="230" t="s">
        <v>985</v>
      </c>
      <c r="B1195" s="233"/>
      <c r="C1195" s="233"/>
      <c r="D1195" s="232" t="e">
        <f t="shared" si="18"/>
        <v>#DIV/0!</v>
      </c>
      <c r="E1195" s="233"/>
    </row>
    <row r="1196" ht="20.1" customHeight="1" spans="1:5">
      <c r="A1196" s="230" t="s">
        <v>986</v>
      </c>
      <c r="B1196" s="233"/>
      <c r="C1196" s="233"/>
      <c r="D1196" s="232" t="e">
        <f t="shared" si="18"/>
        <v>#DIV/0!</v>
      </c>
      <c r="E1196" s="233"/>
    </row>
    <row r="1197" ht="20.1" customHeight="1" spans="1:5">
      <c r="A1197" s="230" t="s">
        <v>987</v>
      </c>
      <c r="B1197" s="233"/>
      <c r="C1197" s="233"/>
      <c r="D1197" s="232" t="e">
        <f t="shared" si="18"/>
        <v>#DIV/0!</v>
      </c>
      <c r="E1197" s="233"/>
    </row>
    <row r="1198" ht="20.1" customHeight="1" spans="1:5">
      <c r="A1198" s="230" t="s">
        <v>84</v>
      </c>
      <c r="B1198" s="233"/>
      <c r="C1198" s="233"/>
      <c r="D1198" s="232" t="e">
        <f t="shared" si="18"/>
        <v>#DIV/0!</v>
      </c>
      <c r="E1198" s="233"/>
    </row>
    <row r="1199" ht="20.1" customHeight="1" spans="1:5">
      <c r="A1199" s="230" t="s">
        <v>988</v>
      </c>
      <c r="B1199" s="233"/>
      <c r="C1199" s="233"/>
      <c r="D1199" s="232" t="e">
        <f t="shared" si="18"/>
        <v>#DIV/0!</v>
      </c>
      <c r="E1199" s="233"/>
    </row>
    <row r="1200" ht="20.1" customHeight="1" spans="1:5">
      <c r="A1200" s="230" t="s">
        <v>989</v>
      </c>
      <c r="B1200" s="235">
        <f>SUM(B1201:B1212)</f>
        <v>13</v>
      </c>
      <c r="C1200" s="235">
        <f>SUM(C1201:C1212)</f>
        <v>20</v>
      </c>
      <c r="D1200" s="232">
        <f t="shared" si="18"/>
        <v>1.53846153846154</v>
      </c>
      <c r="E1200" s="233"/>
    </row>
    <row r="1201" ht="20.1" customHeight="1" spans="1:5">
      <c r="A1201" s="230" t="s">
        <v>75</v>
      </c>
      <c r="B1201" s="233"/>
      <c r="C1201" s="233"/>
      <c r="D1201" s="232" t="e">
        <f t="shared" si="18"/>
        <v>#DIV/0!</v>
      </c>
      <c r="E1201" s="233"/>
    </row>
    <row r="1202" ht="20.1" customHeight="1" spans="1:5">
      <c r="A1202" s="230" t="s">
        <v>76</v>
      </c>
      <c r="B1202" s="233"/>
      <c r="C1202" s="233"/>
      <c r="D1202" s="232" t="e">
        <f t="shared" si="18"/>
        <v>#DIV/0!</v>
      </c>
      <c r="E1202" s="233"/>
    </row>
    <row r="1203" ht="20.1" customHeight="1" spans="1:5">
      <c r="A1203" s="230" t="s">
        <v>77</v>
      </c>
      <c r="B1203" s="233"/>
      <c r="C1203" s="233"/>
      <c r="D1203" s="232" t="e">
        <f t="shared" si="18"/>
        <v>#DIV/0!</v>
      </c>
      <c r="E1203" s="233"/>
    </row>
    <row r="1204" ht="20.1" customHeight="1" spans="1:5">
      <c r="A1204" s="230" t="s">
        <v>990</v>
      </c>
      <c r="B1204" s="233">
        <v>13</v>
      </c>
      <c r="C1204" s="233">
        <v>20</v>
      </c>
      <c r="D1204" s="232">
        <f t="shared" si="18"/>
        <v>1.53846153846154</v>
      </c>
      <c r="E1204" s="233"/>
    </row>
    <row r="1205" ht="20.1" customHeight="1" spans="1:5">
      <c r="A1205" s="230" t="s">
        <v>991</v>
      </c>
      <c r="B1205" s="233"/>
      <c r="C1205" s="233"/>
      <c r="D1205" s="232" t="e">
        <f t="shared" si="18"/>
        <v>#DIV/0!</v>
      </c>
      <c r="E1205" s="233"/>
    </row>
    <row r="1206" ht="20.1" customHeight="1" spans="1:5">
      <c r="A1206" s="230" t="s">
        <v>992</v>
      </c>
      <c r="B1206" s="233"/>
      <c r="C1206" s="233"/>
      <c r="D1206" s="232" t="e">
        <f t="shared" si="18"/>
        <v>#DIV/0!</v>
      </c>
      <c r="E1206" s="233"/>
    </row>
    <row r="1207" ht="20.1" customHeight="1" spans="1:5">
      <c r="A1207" s="230" t="s">
        <v>993</v>
      </c>
      <c r="B1207" s="233"/>
      <c r="C1207" s="233"/>
      <c r="D1207" s="232" t="e">
        <f t="shared" si="18"/>
        <v>#DIV/0!</v>
      </c>
      <c r="E1207" s="233"/>
    </row>
    <row r="1208" ht="20.1" customHeight="1" spans="1:5">
      <c r="A1208" s="230" t="s">
        <v>994</v>
      </c>
      <c r="B1208" s="233"/>
      <c r="C1208" s="233"/>
      <c r="D1208" s="232" t="e">
        <f t="shared" si="18"/>
        <v>#DIV/0!</v>
      </c>
      <c r="E1208" s="233"/>
    </row>
    <row r="1209" ht="20.1" customHeight="1" spans="1:5">
      <c r="A1209" s="230" t="s">
        <v>995</v>
      </c>
      <c r="B1209" s="233"/>
      <c r="C1209" s="233"/>
      <c r="D1209" s="232" t="e">
        <f t="shared" si="18"/>
        <v>#DIV/0!</v>
      </c>
      <c r="E1209" s="233"/>
    </row>
    <row r="1210" ht="20.1" customHeight="1" spans="1:5">
      <c r="A1210" s="230" t="s">
        <v>996</v>
      </c>
      <c r="B1210" s="233"/>
      <c r="C1210" s="233"/>
      <c r="D1210" s="232" t="e">
        <f t="shared" si="18"/>
        <v>#DIV/0!</v>
      </c>
      <c r="E1210" s="233"/>
    </row>
    <row r="1211" ht="20.1" customHeight="1" spans="1:5">
      <c r="A1211" s="230" t="s">
        <v>997</v>
      </c>
      <c r="B1211" s="233"/>
      <c r="C1211" s="233"/>
      <c r="D1211" s="232" t="e">
        <f t="shared" si="18"/>
        <v>#DIV/0!</v>
      </c>
      <c r="E1211" s="233"/>
    </row>
    <row r="1212" ht="20.1" customHeight="1" spans="1:5">
      <c r="A1212" s="230" t="s">
        <v>998</v>
      </c>
      <c r="B1212" s="233"/>
      <c r="C1212" s="233"/>
      <c r="D1212" s="232" t="e">
        <f t="shared" si="18"/>
        <v>#DIV/0!</v>
      </c>
      <c r="E1212" s="233"/>
    </row>
    <row r="1213" ht="20.1" customHeight="1" spans="1:5">
      <c r="A1213" s="230" t="s">
        <v>999</v>
      </c>
      <c r="B1213" s="235">
        <f>SUM(B1214:B1227)</f>
        <v>52</v>
      </c>
      <c r="C1213" s="235">
        <f>SUM(C1214:C1227)</f>
        <v>75</v>
      </c>
      <c r="D1213" s="232">
        <f t="shared" si="18"/>
        <v>1.44230769230769</v>
      </c>
      <c r="E1213" s="233"/>
    </row>
    <row r="1214" ht="20.1" customHeight="1" spans="1:5">
      <c r="A1214" s="230" t="s">
        <v>75</v>
      </c>
      <c r="B1214" s="233"/>
      <c r="C1214" s="233"/>
      <c r="D1214" s="232" t="e">
        <f t="shared" si="18"/>
        <v>#DIV/0!</v>
      </c>
      <c r="E1214" s="233"/>
    </row>
    <row r="1215" ht="20.1" customHeight="1" spans="1:5">
      <c r="A1215" s="230" t="s">
        <v>76</v>
      </c>
      <c r="B1215" s="233"/>
      <c r="C1215" s="233"/>
      <c r="D1215" s="232" t="e">
        <f t="shared" si="18"/>
        <v>#DIV/0!</v>
      </c>
      <c r="E1215" s="233"/>
    </row>
    <row r="1216" ht="20.1" customHeight="1" spans="1:5">
      <c r="A1216" s="230" t="s">
        <v>77</v>
      </c>
      <c r="B1216" s="233"/>
      <c r="C1216" s="233"/>
      <c r="D1216" s="232" t="e">
        <f t="shared" si="18"/>
        <v>#DIV/0!</v>
      </c>
      <c r="E1216" s="233"/>
    </row>
    <row r="1217" ht="20.1" customHeight="1" spans="1:5">
      <c r="A1217" s="230" t="s">
        <v>1000</v>
      </c>
      <c r="B1217" s="233"/>
      <c r="C1217" s="233"/>
      <c r="D1217" s="232" t="e">
        <f t="shared" si="18"/>
        <v>#DIV/0!</v>
      </c>
      <c r="E1217" s="233"/>
    </row>
    <row r="1218" ht="20.1" customHeight="1" spans="1:5">
      <c r="A1218" s="230" t="s">
        <v>1001</v>
      </c>
      <c r="B1218" s="233"/>
      <c r="C1218" s="233"/>
      <c r="D1218" s="232" t="e">
        <f t="shared" si="18"/>
        <v>#DIV/0!</v>
      </c>
      <c r="E1218" s="233"/>
    </row>
    <row r="1219" ht="20.1" customHeight="1" spans="1:5">
      <c r="A1219" s="230" t="s">
        <v>1002</v>
      </c>
      <c r="B1219" s="233"/>
      <c r="C1219" s="233"/>
      <c r="D1219" s="232" t="e">
        <f t="shared" si="18"/>
        <v>#DIV/0!</v>
      </c>
      <c r="E1219" s="233"/>
    </row>
    <row r="1220" ht="20.1" customHeight="1" spans="1:5">
      <c r="A1220" s="230" t="s">
        <v>1003</v>
      </c>
      <c r="B1220" s="233"/>
      <c r="C1220" s="233"/>
      <c r="D1220" s="232" t="e">
        <f t="shared" si="18"/>
        <v>#DIV/0!</v>
      </c>
      <c r="E1220" s="233"/>
    </row>
    <row r="1221" ht="20.1" customHeight="1" spans="1:5">
      <c r="A1221" s="230" t="s">
        <v>1004</v>
      </c>
      <c r="B1221" s="233"/>
      <c r="C1221" s="233"/>
      <c r="D1221" s="232" t="e">
        <f t="shared" ref="D1221:D1284" si="19">C1221/B1221</f>
        <v>#DIV/0!</v>
      </c>
      <c r="E1221" s="233"/>
    </row>
    <row r="1222" ht="20.1" customHeight="1" spans="1:5">
      <c r="A1222" s="230" t="s">
        <v>1005</v>
      </c>
      <c r="B1222" s="233"/>
      <c r="C1222" s="233"/>
      <c r="D1222" s="232" t="e">
        <f t="shared" si="19"/>
        <v>#DIV/0!</v>
      </c>
      <c r="E1222" s="233"/>
    </row>
    <row r="1223" ht="20.1" customHeight="1" spans="1:5">
      <c r="A1223" s="230" t="s">
        <v>1006</v>
      </c>
      <c r="B1223" s="233"/>
      <c r="C1223" s="233"/>
      <c r="D1223" s="232" t="e">
        <f t="shared" si="19"/>
        <v>#DIV/0!</v>
      </c>
      <c r="E1223" s="233"/>
    </row>
    <row r="1224" ht="20.1" customHeight="1" spans="1:5">
      <c r="A1224" s="230" t="s">
        <v>1007</v>
      </c>
      <c r="B1224" s="233"/>
      <c r="C1224" s="233"/>
      <c r="D1224" s="232" t="e">
        <f t="shared" si="19"/>
        <v>#DIV/0!</v>
      </c>
      <c r="E1224" s="233"/>
    </row>
    <row r="1225" ht="20.1" customHeight="1" spans="1:5">
      <c r="A1225" s="230" t="s">
        <v>1008</v>
      </c>
      <c r="B1225" s="233"/>
      <c r="C1225" s="233"/>
      <c r="D1225" s="232" t="e">
        <f t="shared" si="19"/>
        <v>#DIV/0!</v>
      </c>
      <c r="E1225" s="233"/>
    </row>
    <row r="1226" ht="20.1" customHeight="1" spans="1:5">
      <c r="A1226" s="230" t="s">
        <v>1009</v>
      </c>
      <c r="B1226" s="233"/>
      <c r="C1226" s="233"/>
      <c r="D1226" s="232" t="e">
        <f t="shared" si="19"/>
        <v>#DIV/0!</v>
      </c>
      <c r="E1226" s="233"/>
    </row>
    <row r="1227" ht="20.1" customHeight="1" spans="1:5">
      <c r="A1227" s="230" t="s">
        <v>1010</v>
      </c>
      <c r="B1227" s="233">
        <v>52</v>
      </c>
      <c r="C1227" s="233">
        <v>75</v>
      </c>
      <c r="D1227" s="232">
        <f t="shared" si="19"/>
        <v>1.44230769230769</v>
      </c>
      <c r="E1227" s="233"/>
    </row>
    <row r="1228" ht="20.1" customHeight="1" spans="1:5">
      <c r="A1228" s="230" t="s">
        <v>1011</v>
      </c>
      <c r="B1228" s="239"/>
      <c r="C1228" s="239"/>
      <c r="D1228" s="232" t="e">
        <f t="shared" si="19"/>
        <v>#DIV/0!</v>
      </c>
      <c r="E1228" s="233"/>
    </row>
    <row r="1229" ht="20.1" customHeight="1" spans="1:5">
      <c r="A1229" s="230" t="s">
        <v>1012</v>
      </c>
      <c r="B1229" s="231">
        <f>B1230+B1239+B1243</f>
        <v>18534</v>
      </c>
      <c r="C1229" s="231">
        <f>C1230+C1239+C1243</f>
        <v>11185</v>
      </c>
      <c r="D1229" s="232">
        <f t="shared" si="19"/>
        <v>0.603485486133592</v>
      </c>
      <c r="E1229" s="233"/>
    </row>
    <row r="1230" ht="20.1" customHeight="1" spans="1:5">
      <c r="A1230" s="230" t="s">
        <v>1013</v>
      </c>
      <c r="B1230" s="235">
        <f>SUM(B1231:B1238)</f>
        <v>11404</v>
      </c>
      <c r="C1230" s="235">
        <f>SUM(C1231:C1238)</f>
        <v>3785</v>
      </c>
      <c r="D1230" s="232">
        <f t="shared" si="19"/>
        <v>0.331901087337776</v>
      </c>
      <c r="E1230" s="233"/>
    </row>
    <row r="1231" ht="20.1" customHeight="1" spans="1:5">
      <c r="A1231" s="230" t="s">
        <v>1014</v>
      </c>
      <c r="B1231" s="233"/>
      <c r="C1231" s="233"/>
      <c r="D1231" s="232" t="e">
        <f t="shared" si="19"/>
        <v>#DIV/0!</v>
      </c>
      <c r="E1231" s="233"/>
    </row>
    <row r="1232" ht="20.1" customHeight="1" spans="1:5">
      <c r="A1232" s="230" t="s">
        <v>1015</v>
      </c>
      <c r="B1232" s="233"/>
      <c r="C1232" s="233"/>
      <c r="D1232" s="232" t="e">
        <f t="shared" si="19"/>
        <v>#DIV/0!</v>
      </c>
      <c r="E1232" s="233"/>
    </row>
    <row r="1233" ht="20.1" customHeight="1" spans="1:5">
      <c r="A1233" s="230" t="s">
        <v>1016</v>
      </c>
      <c r="B1233" s="233">
        <v>3755</v>
      </c>
      <c r="C1233" s="233">
        <v>785</v>
      </c>
      <c r="D1233" s="232">
        <f t="shared" si="19"/>
        <v>0.209054593874834</v>
      </c>
      <c r="E1233" s="233"/>
    </row>
    <row r="1234" ht="20.1" customHeight="1" spans="1:5">
      <c r="A1234" s="230" t="s">
        <v>1017</v>
      </c>
      <c r="B1234" s="233"/>
      <c r="C1234" s="233"/>
      <c r="D1234" s="232" t="e">
        <f t="shared" si="19"/>
        <v>#DIV/0!</v>
      </c>
      <c r="E1234" s="233"/>
    </row>
    <row r="1235" ht="20.1" customHeight="1" spans="1:5">
      <c r="A1235" s="230" t="s">
        <v>1018</v>
      </c>
      <c r="B1235" s="233">
        <v>3998</v>
      </c>
      <c r="C1235" s="233">
        <v>2200</v>
      </c>
      <c r="D1235" s="232">
        <f t="shared" si="19"/>
        <v>0.550275137568784</v>
      </c>
      <c r="E1235" s="233"/>
    </row>
    <row r="1236" ht="20.1" customHeight="1" spans="1:5">
      <c r="A1236" s="230" t="s">
        <v>1019</v>
      </c>
      <c r="B1236" s="233">
        <v>691</v>
      </c>
      <c r="C1236" s="233">
        <v>800</v>
      </c>
      <c r="D1236" s="232">
        <f t="shared" si="19"/>
        <v>1.15774240231548</v>
      </c>
      <c r="E1236" s="233"/>
    </row>
    <row r="1237" ht="20.1" customHeight="1" spans="1:5">
      <c r="A1237" s="230" t="s">
        <v>1020</v>
      </c>
      <c r="B1237" s="233"/>
      <c r="C1237" s="233"/>
      <c r="D1237" s="232" t="e">
        <f t="shared" si="19"/>
        <v>#DIV/0!</v>
      </c>
      <c r="E1237" s="233"/>
    </row>
    <row r="1238" ht="20.1" customHeight="1" spans="1:5">
      <c r="A1238" s="230" t="s">
        <v>1021</v>
      </c>
      <c r="B1238" s="233">
        <v>2960</v>
      </c>
      <c r="C1238" s="233"/>
      <c r="D1238" s="232">
        <f t="shared" si="19"/>
        <v>0</v>
      </c>
      <c r="E1238" s="233"/>
    </row>
    <row r="1239" ht="20.1" customHeight="1" spans="1:5">
      <c r="A1239" s="230" t="s">
        <v>1022</v>
      </c>
      <c r="B1239" s="235">
        <f>SUM(B1240:B1242)</f>
        <v>7130</v>
      </c>
      <c r="C1239" s="235">
        <f>SUM(C1240:C1242)</f>
        <v>7400</v>
      </c>
      <c r="D1239" s="232">
        <f t="shared" si="19"/>
        <v>1.03786816269285</v>
      </c>
      <c r="E1239" s="233"/>
    </row>
    <row r="1240" ht="20.1" customHeight="1" spans="1:5">
      <c r="A1240" s="230" t="s">
        <v>1023</v>
      </c>
      <c r="B1240" s="233">
        <v>7130</v>
      </c>
      <c r="C1240" s="233">
        <v>7400</v>
      </c>
      <c r="D1240" s="232">
        <f t="shared" si="19"/>
        <v>1.03786816269285</v>
      </c>
      <c r="E1240" s="233"/>
    </row>
    <row r="1241" ht="20.1" customHeight="1" spans="1:5">
      <c r="A1241" s="230" t="s">
        <v>1024</v>
      </c>
      <c r="B1241" s="233"/>
      <c r="C1241" s="233"/>
      <c r="D1241" s="232" t="e">
        <f t="shared" si="19"/>
        <v>#DIV/0!</v>
      </c>
      <c r="E1241" s="233"/>
    </row>
    <row r="1242" ht="20.1" customHeight="1" spans="1:5">
      <c r="A1242" s="230" t="s">
        <v>1025</v>
      </c>
      <c r="B1242" s="233"/>
      <c r="C1242" s="233"/>
      <c r="D1242" s="232" t="e">
        <f t="shared" si="19"/>
        <v>#DIV/0!</v>
      </c>
      <c r="E1242" s="233"/>
    </row>
    <row r="1243" ht="20.1" customHeight="1" spans="1:5">
      <c r="A1243" s="230" t="s">
        <v>1026</v>
      </c>
      <c r="B1243" s="235">
        <f>SUM(B1244:B1246)</f>
        <v>0</v>
      </c>
      <c r="C1243" s="235">
        <f>SUM(C1244:C1246)</f>
        <v>0</v>
      </c>
      <c r="D1243" s="232" t="e">
        <f t="shared" si="19"/>
        <v>#DIV/0!</v>
      </c>
      <c r="E1243" s="233"/>
    </row>
    <row r="1244" ht="20.1" customHeight="1" spans="1:5">
      <c r="A1244" s="230" t="s">
        <v>1027</v>
      </c>
      <c r="B1244" s="233"/>
      <c r="C1244" s="233"/>
      <c r="D1244" s="232" t="e">
        <f t="shared" si="19"/>
        <v>#DIV/0!</v>
      </c>
      <c r="E1244" s="233"/>
    </row>
    <row r="1245" ht="20.1" customHeight="1" spans="1:5">
      <c r="A1245" s="230" t="s">
        <v>1028</v>
      </c>
      <c r="B1245" s="233"/>
      <c r="C1245" s="233"/>
      <c r="D1245" s="232" t="e">
        <f t="shared" si="19"/>
        <v>#DIV/0!</v>
      </c>
      <c r="E1245" s="233"/>
    </row>
    <row r="1246" ht="20.1" customHeight="1" spans="1:5">
      <c r="A1246" s="230" t="s">
        <v>1029</v>
      </c>
      <c r="B1246" s="233"/>
      <c r="C1246" s="233"/>
      <c r="D1246" s="232" t="e">
        <f t="shared" si="19"/>
        <v>#DIV/0!</v>
      </c>
      <c r="E1246" s="233"/>
    </row>
    <row r="1247" ht="20.1" customHeight="1" spans="1:5">
      <c r="A1247" s="230" t="s">
        <v>1030</v>
      </c>
      <c r="B1247" s="231">
        <f>B1248+B1263+B1277+B1282+B1288</f>
        <v>683</v>
      </c>
      <c r="C1247" s="231">
        <f>C1248+C1263+C1277+C1282+C1288</f>
        <v>340</v>
      </c>
      <c r="D1247" s="232">
        <f t="shared" si="19"/>
        <v>0.497803806734993</v>
      </c>
      <c r="E1247" s="233"/>
    </row>
    <row r="1248" ht="20.1" customHeight="1" spans="1:5">
      <c r="A1248" s="230" t="s">
        <v>1031</v>
      </c>
      <c r="B1248" s="235">
        <f>SUM(B1249:B1262)</f>
        <v>536</v>
      </c>
      <c r="C1248" s="235">
        <f>SUM(C1249:C1262)</f>
        <v>178</v>
      </c>
      <c r="D1248" s="232">
        <f t="shared" si="19"/>
        <v>0.332089552238806</v>
      </c>
      <c r="E1248" s="233"/>
    </row>
    <row r="1249" ht="20.1" customHeight="1" spans="1:5">
      <c r="A1249" s="230" t="s">
        <v>75</v>
      </c>
      <c r="B1249" s="233">
        <v>348</v>
      </c>
      <c r="C1249" s="233">
        <v>178</v>
      </c>
      <c r="D1249" s="232">
        <f t="shared" si="19"/>
        <v>0.511494252873563</v>
      </c>
      <c r="E1249" s="233"/>
    </row>
    <row r="1250" ht="20.1" customHeight="1" spans="1:5">
      <c r="A1250" s="230" t="s">
        <v>76</v>
      </c>
      <c r="B1250" s="233"/>
      <c r="C1250" s="233"/>
      <c r="D1250" s="232" t="e">
        <f t="shared" si="19"/>
        <v>#DIV/0!</v>
      </c>
      <c r="E1250" s="233"/>
    </row>
    <row r="1251" ht="20.1" customHeight="1" spans="1:5">
      <c r="A1251" s="230" t="s">
        <v>77</v>
      </c>
      <c r="B1251" s="233"/>
      <c r="C1251" s="233"/>
      <c r="D1251" s="232" t="e">
        <f t="shared" si="19"/>
        <v>#DIV/0!</v>
      </c>
      <c r="E1251" s="233"/>
    </row>
    <row r="1252" ht="20.1" customHeight="1" spans="1:5">
      <c r="A1252" s="230" t="s">
        <v>1032</v>
      </c>
      <c r="B1252" s="233"/>
      <c r="C1252" s="233"/>
      <c r="D1252" s="232" t="e">
        <f t="shared" si="19"/>
        <v>#DIV/0!</v>
      </c>
      <c r="E1252" s="233"/>
    </row>
    <row r="1253" ht="20.1" customHeight="1" spans="1:5">
      <c r="A1253" s="230" t="s">
        <v>1033</v>
      </c>
      <c r="B1253" s="233"/>
      <c r="C1253" s="233"/>
      <c r="D1253" s="232" t="e">
        <f t="shared" si="19"/>
        <v>#DIV/0!</v>
      </c>
      <c r="E1253" s="233"/>
    </row>
    <row r="1254" ht="20.1" customHeight="1" spans="1:5">
      <c r="A1254" s="230" t="s">
        <v>1034</v>
      </c>
      <c r="B1254" s="233"/>
      <c r="C1254" s="233"/>
      <c r="D1254" s="232" t="e">
        <f t="shared" si="19"/>
        <v>#DIV/0!</v>
      </c>
      <c r="E1254" s="233"/>
    </row>
    <row r="1255" ht="20.1" customHeight="1" spans="1:5">
      <c r="A1255" s="230" t="s">
        <v>1035</v>
      </c>
      <c r="B1255" s="233"/>
      <c r="C1255" s="233"/>
      <c r="D1255" s="232" t="e">
        <f t="shared" si="19"/>
        <v>#DIV/0!</v>
      </c>
      <c r="E1255" s="233"/>
    </row>
    <row r="1256" ht="20.1" customHeight="1" spans="1:5">
      <c r="A1256" s="230" t="s">
        <v>1036</v>
      </c>
      <c r="B1256" s="233"/>
      <c r="C1256" s="233"/>
      <c r="D1256" s="232" t="e">
        <f t="shared" si="19"/>
        <v>#DIV/0!</v>
      </c>
      <c r="E1256" s="233"/>
    </row>
    <row r="1257" ht="20.1" customHeight="1" spans="1:5">
      <c r="A1257" s="230" t="s">
        <v>1037</v>
      </c>
      <c r="B1257" s="233"/>
      <c r="C1257" s="233"/>
      <c r="D1257" s="232" t="e">
        <f t="shared" si="19"/>
        <v>#DIV/0!</v>
      </c>
      <c r="E1257" s="233"/>
    </row>
    <row r="1258" ht="20.1" customHeight="1" spans="1:5">
      <c r="A1258" s="230" t="s">
        <v>1038</v>
      </c>
      <c r="B1258" s="233"/>
      <c r="C1258" s="233"/>
      <c r="D1258" s="232" t="e">
        <f t="shared" si="19"/>
        <v>#DIV/0!</v>
      </c>
      <c r="E1258" s="233"/>
    </row>
    <row r="1259" ht="20.1" customHeight="1" spans="1:5">
      <c r="A1259" s="230" t="s">
        <v>1039</v>
      </c>
      <c r="B1259" s="233">
        <v>95</v>
      </c>
      <c r="C1259" s="233"/>
      <c r="D1259" s="232">
        <f t="shared" si="19"/>
        <v>0</v>
      </c>
      <c r="E1259" s="233"/>
    </row>
    <row r="1260" ht="20.1" customHeight="1" spans="1:5">
      <c r="A1260" s="230" t="s">
        <v>1040</v>
      </c>
      <c r="B1260" s="233"/>
      <c r="C1260" s="233"/>
      <c r="D1260" s="232" t="e">
        <f t="shared" si="19"/>
        <v>#DIV/0!</v>
      </c>
      <c r="E1260" s="233"/>
    </row>
    <row r="1261" ht="20.1" customHeight="1" spans="1:5">
      <c r="A1261" s="230" t="s">
        <v>84</v>
      </c>
      <c r="B1261" s="233"/>
      <c r="C1261" s="233"/>
      <c r="D1261" s="232" t="e">
        <f t="shared" si="19"/>
        <v>#DIV/0!</v>
      </c>
      <c r="E1261" s="233"/>
    </row>
    <row r="1262" ht="20.1" customHeight="1" spans="1:5">
      <c r="A1262" s="230" t="s">
        <v>1041</v>
      </c>
      <c r="B1262" s="233">
        <v>93</v>
      </c>
      <c r="C1262" s="233"/>
      <c r="D1262" s="232">
        <f t="shared" si="19"/>
        <v>0</v>
      </c>
      <c r="E1262" s="233"/>
    </row>
    <row r="1263" ht="20.1" customHeight="1" spans="1:5">
      <c r="A1263" s="230" t="s">
        <v>1042</v>
      </c>
      <c r="B1263" s="235">
        <f>SUM(B1264:B1276)</f>
        <v>147</v>
      </c>
      <c r="C1263" s="235">
        <f>SUM(C1264:C1276)</f>
        <v>162</v>
      </c>
      <c r="D1263" s="232">
        <f t="shared" si="19"/>
        <v>1.10204081632653</v>
      </c>
      <c r="E1263" s="233"/>
    </row>
    <row r="1264" ht="20.1" customHeight="1" spans="1:5">
      <c r="A1264" s="230" t="s">
        <v>75</v>
      </c>
      <c r="B1264" s="233">
        <v>147</v>
      </c>
      <c r="C1264" s="233">
        <v>162</v>
      </c>
      <c r="D1264" s="232">
        <f t="shared" si="19"/>
        <v>1.10204081632653</v>
      </c>
      <c r="E1264" s="233"/>
    </row>
    <row r="1265" ht="20.1" customHeight="1" spans="1:5">
      <c r="A1265" s="230" t="s">
        <v>76</v>
      </c>
      <c r="B1265" s="233"/>
      <c r="C1265" s="233"/>
      <c r="D1265" s="232" t="e">
        <f t="shared" si="19"/>
        <v>#DIV/0!</v>
      </c>
      <c r="E1265" s="233"/>
    </row>
    <row r="1266" ht="20.1" customHeight="1" spans="1:5">
      <c r="A1266" s="230" t="s">
        <v>77</v>
      </c>
      <c r="B1266" s="233"/>
      <c r="C1266" s="233"/>
      <c r="D1266" s="232" t="e">
        <f t="shared" si="19"/>
        <v>#DIV/0!</v>
      </c>
      <c r="E1266" s="233"/>
    </row>
    <row r="1267" ht="20.1" customHeight="1" spans="1:5">
      <c r="A1267" s="230" t="s">
        <v>1043</v>
      </c>
      <c r="B1267" s="233"/>
      <c r="C1267" s="233"/>
      <c r="D1267" s="232" t="e">
        <f t="shared" si="19"/>
        <v>#DIV/0!</v>
      </c>
      <c r="E1267" s="233"/>
    </row>
    <row r="1268" ht="20.1" customHeight="1" spans="1:5">
      <c r="A1268" s="230" t="s">
        <v>1044</v>
      </c>
      <c r="B1268" s="233"/>
      <c r="C1268" s="233"/>
      <c r="D1268" s="232" t="e">
        <f t="shared" si="19"/>
        <v>#DIV/0!</v>
      </c>
      <c r="E1268" s="233"/>
    </row>
    <row r="1269" ht="20.1" customHeight="1" spans="1:5">
      <c r="A1269" s="230" t="s">
        <v>1045</v>
      </c>
      <c r="B1269" s="233"/>
      <c r="C1269" s="233"/>
      <c r="D1269" s="232" t="e">
        <f t="shared" si="19"/>
        <v>#DIV/0!</v>
      </c>
      <c r="E1269" s="233"/>
    </row>
    <row r="1270" ht="20.1" customHeight="1" spans="1:5">
      <c r="A1270" s="230" t="s">
        <v>1046</v>
      </c>
      <c r="B1270" s="233"/>
      <c r="C1270" s="233"/>
      <c r="D1270" s="232" t="e">
        <f t="shared" si="19"/>
        <v>#DIV/0!</v>
      </c>
      <c r="E1270" s="233"/>
    </row>
    <row r="1271" ht="20.1" customHeight="1" spans="1:5">
      <c r="A1271" s="230" t="s">
        <v>1047</v>
      </c>
      <c r="B1271" s="233"/>
      <c r="C1271" s="233"/>
      <c r="D1271" s="232" t="e">
        <f t="shared" si="19"/>
        <v>#DIV/0!</v>
      </c>
      <c r="E1271" s="233"/>
    </row>
    <row r="1272" ht="20.1" customHeight="1" spans="1:5">
      <c r="A1272" s="230" t="s">
        <v>1048</v>
      </c>
      <c r="B1272" s="233"/>
      <c r="C1272" s="233"/>
      <c r="D1272" s="232" t="e">
        <f t="shared" si="19"/>
        <v>#DIV/0!</v>
      </c>
      <c r="E1272" s="233"/>
    </row>
    <row r="1273" ht="20.1" customHeight="1" spans="1:5">
      <c r="A1273" s="230" t="s">
        <v>1049</v>
      </c>
      <c r="B1273" s="233"/>
      <c r="C1273" s="233"/>
      <c r="D1273" s="232" t="e">
        <f t="shared" si="19"/>
        <v>#DIV/0!</v>
      </c>
      <c r="E1273" s="233"/>
    </row>
    <row r="1274" ht="20.1" customHeight="1" spans="1:5">
      <c r="A1274" s="230" t="s">
        <v>1050</v>
      </c>
      <c r="B1274" s="233"/>
      <c r="C1274" s="233"/>
      <c r="D1274" s="232" t="e">
        <f t="shared" si="19"/>
        <v>#DIV/0!</v>
      </c>
      <c r="E1274" s="233"/>
    </row>
    <row r="1275" ht="20.1" customHeight="1" spans="1:5">
      <c r="A1275" s="230" t="s">
        <v>84</v>
      </c>
      <c r="B1275" s="233"/>
      <c r="C1275" s="233"/>
      <c r="D1275" s="232" t="e">
        <f t="shared" si="19"/>
        <v>#DIV/0!</v>
      </c>
      <c r="E1275" s="233"/>
    </row>
    <row r="1276" ht="20.1" customHeight="1" spans="1:5">
      <c r="A1276" s="230" t="s">
        <v>1051</v>
      </c>
      <c r="B1276" s="233"/>
      <c r="C1276" s="233"/>
      <c r="D1276" s="232" t="e">
        <f t="shared" si="19"/>
        <v>#DIV/0!</v>
      </c>
      <c r="E1276" s="233"/>
    </row>
    <row r="1277" ht="20.1" customHeight="1" spans="1:5">
      <c r="A1277" s="230" t="s">
        <v>1052</v>
      </c>
      <c r="B1277" s="235">
        <f>SUM(B1278:B1281)</f>
        <v>0</v>
      </c>
      <c r="C1277" s="235">
        <f>SUM(C1278:C1281)</f>
        <v>0</v>
      </c>
      <c r="D1277" s="232" t="e">
        <f t="shared" si="19"/>
        <v>#DIV/0!</v>
      </c>
      <c r="E1277" s="233"/>
    </row>
    <row r="1278" ht="20.1" customHeight="1" spans="1:5">
      <c r="A1278" s="230" t="s">
        <v>1053</v>
      </c>
      <c r="B1278" s="233"/>
      <c r="C1278" s="233"/>
      <c r="D1278" s="232" t="e">
        <f t="shared" si="19"/>
        <v>#DIV/0!</v>
      </c>
      <c r="E1278" s="233"/>
    </row>
    <row r="1279" ht="20.1" customHeight="1" spans="1:5">
      <c r="A1279" s="230" t="s">
        <v>1054</v>
      </c>
      <c r="B1279" s="233"/>
      <c r="C1279" s="233"/>
      <c r="D1279" s="232" t="e">
        <f t="shared" si="19"/>
        <v>#DIV/0!</v>
      </c>
      <c r="E1279" s="233"/>
    </row>
    <row r="1280" ht="20.1" customHeight="1" spans="1:5">
      <c r="A1280" s="230" t="s">
        <v>1055</v>
      </c>
      <c r="B1280" s="233"/>
      <c r="C1280" s="233"/>
      <c r="D1280" s="232" t="e">
        <f t="shared" si="19"/>
        <v>#DIV/0!</v>
      </c>
      <c r="E1280" s="233"/>
    </row>
    <row r="1281" ht="20.1" customHeight="1" spans="1:5">
      <c r="A1281" s="230" t="s">
        <v>1056</v>
      </c>
      <c r="B1281" s="233"/>
      <c r="C1281" s="233"/>
      <c r="D1281" s="232" t="e">
        <f t="shared" si="19"/>
        <v>#DIV/0!</v>
      </c>
      <c r="E1281" s="233"/>
    </row>
    <row r="1282" ht="20.1" customHeight="1" spans="1:5">
      <c r="A1282" s="230" t="s">
        <v>1057</v>
      </c>
      <c r="B1282" s="235">
        <f>SUM(B1283:B1287)</f>
        <v>0</v>
      </c>
      <c r="C1282" s="235">
        <f>SUM(C1283:C1287)</f>
        <v>0</v>
      </c>
      <c r="D1282" s="232" t="e">
        <f t="shared" si="19"/>
        <v>#DIV/0!</v>
      </c>
      <c r="E1282" s="233"/>
    </row>
    <row r="1283" ht="20.1" customHeight="1" spans="1:5">
      <c r="A1283" s="230" t="s">
        <v>1058</v>
      </c>
      <c r="B1283" s="233"/>
      <c r="C1283" s="233"/>
      <c r="D1283" s="232" t="e">
        <f t="shared" si="19"/>
        <v>#DIV/0!</v>
      </c>
      <c r="E1283" s="233"/>
    </row>
    <row r="1284" ht="20.1" customHeight="1" spans="1:5">
      <c r="A1284" s="230" t="s">
        <v>1059</v>
      </c>
      <c r="B1284" s="233"/>
      <c r="C1284" s="233"/>
      <c r="D1284" s="232" t="e">
        <f t="shared" si="19"/>
        <v>#DIV/0!</v>
      </c>
      <c r="E1284" s="233"/>
    </row>
    <row r="1285" ht="20.1" customHeight="1" spans="1:5">
      <c r="A1285" s="230" t="s">
        <v>1060</v>
      </c>
      <c r="B1285" s="239"/>
      <c r="C1285" s="239"/>
      <c r="D1285" s="232" t="e">
        <f t="shared" ref="D1285:D1310" si="20">C1285/B1285</f>
        <v>#DIV/0!</v>
      </c>
      <c r="E1285" s="233"/>
    </row>
    <row r="1286" ht="20.1" customHeight="1" spans="1:5">
      <c r="A1286" s="230" t="s">
        <v>1061</v>
      </c>
      <c r="B1286" s="233"/>
      <c r="C1286" s="233"/>
      <c r="D1286" s="232" t="e">
        <f t="shared" si="20"/>
        <v>#DIV/0!</v>
      </c>
      <c r="E1286" s="233"/>
    </row>
    <row r="1287" ht="20.1" customHeight="1" spans="1:5">
      <c r="A1287" s="230" t="s">
        <v>1062</v>
      </c>
      <c r="B1287" s="233"/>
      <c r="C1287" s="233"/>
      <c r="D1287" s="232" t="e">
        <f t="shared" si="20"/>
        <v>#DIV/0!</v>
      </c>
      <c r="E1287" s="233"/>
    </row>
    <row r="1288" ht="20.1" customHeight="1" spans="1:5">
      <c r="A1288" s="230" t="s">
        <v>1063</v>
      </c>
      <c r="B1288" s="235">
        <f>SUM(B1289:B1299)</f>
        <v>0</v>
      </c>
      <c r="C1288" s="235">
        <f>SUM(C1289:C1299)</f>
        <v>0</v>
      </c>
      <c r="D1288" s="232" t="e">
        <f t="shared" si="20"/>
        <v>#DIV/0!</v>
      </c>
      <c r="E1288" s="233"/>
    </row>
    <row r="1289" ht="20.1" customHeight="1" spans="1:5">
      <c r="A1289" s="230" t="s">
        <v>1064</v>
      </c>
      <c r="B1289" s="233"/>
      <c r="C1289" s="233"/>
      <c r="D1289" s="232" t="e">
        <f t="shared" si="20"/>
        <v>#DIV/0!</v>
      </c>
      <c r="E1289" s="233"/>
    </row>
    <row r="1290" ht="20.1" customHeight="1" spans="1:5">
      <c r="A1290" s="230" t="s">
        <v>1065</v>
      </c>
      <c r="B1290" s="233"/>
      <c r="C1290" s="233"/>
      <c r="D1290" s="232" t="e">
        <f t="shared" si="20"/>
        <v>#DIV/0!</v>
      </c>
      <c r="E1290" s="233"/>
    </row>
    <row r="1291" ht="20.1" customHeight="1" spans="1:5">
      <c r="A1291" s="230" t="s">
        <v>1066</v>
      </c>
      <c r="B1291" s="233"/>
      <c r="C1291" s="233"/>
      <c r="D1291" s="232" t="e">
        <f t="shared" si="20"/>
        <v>#DIV/0!</v>
      </c>
      <c r="E1291" s="233"/>
    </row>
    <row r="1292" ht="20.1" customHeight="1" spans="1:5">
      <c r="A1292" s="230" t="s">
        <v>1067</v>
      </c>
      <c r="B1292" s="233"/>
      <c r="C1292" s="233"/>
      <c r="D1292" s="232" t="e">
        <f t="shared" si="20"/>
        <v>#DIV/0!</v>
      </c>
      <c r="E1292" s="233"/>
    </row>
    <row r="1293" ht="20.1" customHeight="1" spans="1:5">
      <c r="A1293" s="230" t="s">
        <v>1068</v>
      </c>
      <c r="B1293" s="233"/>
      <c r="C1293" s="233"/>
      <c r="D1293" s="232" t="e">
        <f t="shared" si="20"/>
        <v>#DIV/0!</v>
      </c>
      <c r="E1293" s="233"/>
    </row>
    <row r="1294" ht="20.1" customHeight="1" spans="1:5">
      <c r="A1294" s="230" t="s">
        <v>1069</v>
      </c>
      <c r="B1294" s="233"/>
      <c r="C1294" s="233"/>
      <c r="D1294" s="232" t="e">
        <f t="shared" si="20"/>
        <v>#DIV/0!</v>
      </c>
      <c r="E1294" s="233"/>
    </row>
    <row r="1295" ht="20.1" customHeight="1" spans="1:5">
      <c r="A1295" s="230" t="s">
        <v>1070</v>
      </c>
      <c r="B1295" s="233"/>
      <c r="C1295" s="233"/>
      <c r="D1295" s="232" t="e">
        <f t="shared" si="20"/>
        <v>#DIV/0!</v>
      </c>
      <c r="E1295" s="233"/>
    </row>
    <row r="1296" ht="20.1" customHeight="1" spans="1:5">
      <c r="A1296" s="230" t="s">
        <v>1071</v>
      </c>
      <c r="B1296" s="233"/>
      <c r="C1296" s="233"/>
      <c r="D1296" s="232" t="e">
        <f t="shared" si="20"/>
        <v>#DIV/0!</v>
      </c>
      <c r="E1296" s="233"/>
    </row>
    <row r="1297" ht="20.1" customHeight="1" spans="1:5">
      <c r="A1297" s="230" t="s">
        <v>1072</v>
      </c>
      <c r="B1297" s="233"/>
      <c r="C1297" s="233"/>
      <c r="D1297" s="232" t="e">
        <f t="shared" si="20"/>
        <v>#DIV/0!</v>
      </c>
      <c r="E1297" s="233"/>
    </row>
    <row r="1298" ht="20.1" customHeight="1" spans="1:5">
      <c r="A1298" s="230" t="s">
        <v>1073</v>
      </c>
      <c r="B1298" s="233"/>
      <c r="C1298" s="233"/>
      <c r="D1298" s="232" t="e">
        <f t="shared" si="20"/>
        <v>#DIV/0!</v>
      </c>
      <c r="E1298" s="233"/>
    </row>
    <row r="1299" ht="20.1" customHeight="1" spans="1:5">
      <c r="A1299" s="230" t="s">
        <v>1074</v>
      </c>
      <c r="B1299" s="233"/>
      <c r="C1299" s="233"/>
      <c r="D1299" s="232" t="e">
        <f t="shared" si="20"/>
        <v>#DIV/0!</v>
      </c>
      <c r="E1299" s="233"/>
    </row>
    <row r="1300" ht="20.1" customHeight="1" spans="1:5">
      <c r="A1300" s="230" t="s">
        <v>1075</v>
      </c>
      <c r="B1300" s="233"/>
      <c r="C1300" s="233">
        <v>5000</v>
      </c>
      <c r="D1300" s="232" t="e">
        <f t="shared" si="20"/>
        <v>#DIV/0!</v>
      </c>
      <c r="E1300" s="233"/>
    </row>
    <row r="1301" ht="20.1" customHeight="1" spans="1:5">
      <c r="A1301" s="230" t="s">
        <v>1076</v>
      </c>
      <c r="B1301" s="231">
        <f>B1302</f>
        <v>4445</v>
      </c>
      <c r="C1301" s="231">
        <f>C1302</f>
        <v>2000</v>
      </c>
      <c r="D1301" s="232">
        <f t="shared" si="20"/>
        <v>0.449943757030371</v>
      </c>
      <c r="E1301" s="233"/>
    </row>
    <row r="1302" ht="20.1" customHeight="1" spans="1:5">
      <c r="A1302" s="230" t="s">
        <v>1077</v>
      </c>
      <c r="B1302" s="235">
        <f>SUM(B1303:B1306)</f>
        <v>4445</v>
      </c>
      <c r="C1302" s="235">
        <f>SUM(C1303:C1306)</f>
        <v>2000</v>
      </c>
      <c r="D1302" s="232">
        <f t="shared" si="20"/>
        <v>0.449943757030371</v>
      </c>
      <c r="E1302" s="233"/>
    </row>
    <row r="1303" ht="20.1" customHeight="1" spans="1:5">
      <c r="A1303" s="230" t="s">
        <v>1078</v>
      </c>
      <c r="B1303" s="233">
        <v>4445</v>
      </c>
      <c r="C1303" s="233">
        <v>2000</v>
      </c>
      <c r="D1303" s="232">
        <f t="shared" si="20"/>
        <v>0.449943757030371</v>
      </c>
      <c r="E1303" s="233"/>
    </row>
    <row r="1304" ht="20.1" customHeight="1" spans="1:5">
      <c r="A1304" s="230" t="s">
        <v>1079</v>
      </c>
      <c r="B1304" s="233"/>
      <c r="C1304" s="233"/>
      <c r="D1304" s="232" t="e">
        <f t="shared" si="20"/>
        <v>#DIV/0!</v>
      </c>
      <c r="E1304" s="233"/>
    </row>
    <row r="1305" ht="20.1" customHeight="1" spans="1:5">
      <c r="A1305" s="230" t="s">
        <v>1080</v>
      </c>
      <c r="B1305" s="233"/>
      <c r="C1305" s="233"/>
      <c r="D1305" s="232" t="e">
        <f t="shared" si="20"/>
        <v>#DIV/0!</v>
      </c>
      <c r="E1305" s="233"/>
    </row>
    <row r="1306" ht="20.1" customHeight="1" spans="1:5">
      <c r="A1306" s="230" t="s">
        <v>1081</v>
      </c>
      <c r="B1306" s="233"/>
      <c r="C1306" s="233"/>
      <c r="D1306" s="232" t="e">
        <f t="shared" si="20"/>
        <v>#DIV/0!</v>
      </c>
      <c r="E1306" s="233"/>
    </row>
    <row r="1307" s="222" customFormat="1" ht="20.1" customHeight="1" spans="1:5">
      <c r="A1307" s="230" t="s">
        <v>1082</v>
      </c>
      <c r="B1307" s="245">
        <f>B1308</f>
        <v>0</v>
      </c>
      <c r="C1307" s="246">
        <f>C1308</f>
        <v>0</v>
      </c>
      <c r="D1307" s="232" t="e">
        <f t="shared" si="20"/>
        <v>#DIV/0!</v>
      </c>
      <c r="E1307" s="233"/>
    </row>
    <row r="1308" s="222" customFormat="1" ht="20.1" customHeight="1" spans="1:5">
      <c r="A1308" s="230" t="s">
        <v>1083</v>
      </c>
      <c r="B1308" s="239"/>
      <c r="C1308" s="239"/>
      <c r="D1308" s="232" t="e">
        <f t="shared" si="20"/>
        <v>#DIV/0!</v>
      </c>
      <c r="E1308" s="233"/>
    </row>
    <row r="1309" ht="20.1" customHeight="1" spans="1:5">
      <c r="A1309" s="230" t="s">
        <v>1084</v>
      </c>
      <c r="B1309" s="240">
        <f>B1310+B1311</f>
        <v>0</v>
      </c>
      <c r="C1309" s="231">
        <f>C1310+C1311</f>
        <v>10028</v>
      </c>
      <c r="D1309" s="232" t="e">
        <f t="shared" si="20"/>
        <v>#DIV/0!</v>
      </c>
      <c r="E1309" s="233"/>
    </row>
    <row r="1310" ht="19.5" customHeight="1" spans="1:5">
      <c r="A1310" s="230" t="s">
        <v>1085</v>
      </c>
      <c r="B1310" s="233"/>
      <c r="C1310" s="233"/>
      <c r="D1310" s="232" t="e">
        <f t="shared" si="20"/>
        <v>#DIV/0!</v>
      </c>
      <c r="E1310" s="233"/>
    </row>
    <row r="1311" ht="20.1" customHeight="1" spans="1:5">
      <c r="A1311" s="230" t="s">
        <v>951</v>
      </c>
      <c r="B1311" s="239"/>
      <c r="C1311" s="239">
        <v>10028</v>
      </c>
      <c r="D1311" s="232" t="e">
        <f t="shared" ref="D1311" si="21">C1311/B1311</f>
        <v>#DIV/0!</v>
      </c>
      <c r="E1311" s="233"/>
    </row>
    <row r="1312" ht="20.1" customHeight="1" spans="1:5">
      <c r="A1312" s="230"/>
      <c r="B1312" s="230"/>
      <c r="C1312" s="230"/>
      <c r="D1312" s="247"/>
      <c r="E1312" s="233"/>
    </row>
    <row r="1313" ht="20.1" customHeight="1" spans="1:5">
      <c r="A1313" s="230"/>
      <c r="B1313" s="230"/>
      <c r="C1313" s="230"/>
      <c r="D1313" s="247"/>
      <c r="E1313" s="233"/>
    </row>
    <row r="1314" ht="20.1" customHeight="1" spans="1:5">
      <c r="A1314" s="248" t="s">
        <v>1086</v>
      </c>
      <c r="B1314" s="240">
        <f>B5+B258+B261+B273+B392+B446+B502+B551+B667+B738+B811+B831+B961+B1025+B1099+B1126+B1141+B1151+B1229+B1247+B1300+B1301+B1307+B1309</f>
        <v>334108</v>
      </c>
      <c r="C1314" s="231">
        <f>C5+C258+C261+C273+C392+C446+C502+C551+C667+C738+C811+C831+C961+C1025+C1099+C1126+C1141+C1151+C1229+C1247+C1300+C1301+C1307+C1309</f>
        <v>311640</v>
      </c>
      <c r="D1314" s="232">
        <f>C1314/B1314</f>
        <v>0.932752283692698</v>
      </c>
      <c r="E1314" s="233"/>
    </row>
  </sheetData>
  <sheetProtection selectLockedCells="1"/>
  <autoFilter ref="A4:U1311">
    <extLst/>
  </autoFilter>
  <mergeCells count="1">
    <mergeCell ref="A2:E2"/>
  </mergeCells>
  <printOptions horizontalCentered="1"/>
  <pageMargins left="0.313888888888889" right="0.313888888888889" top="0.354166666666667" bottom="0.354166666666667" header="0.313888888888889" footer="0.313888888888889"/>
  <pageSetup paperSize="9" scale="8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07"/>
  <sheetViews>
    <sheetView topLeftCell="A1279" workbookViewId="0">
      <selection activeCell="C304" sqref="C304:C318"/>
    </sheetView>
  </sheetViews>
  <sheetFormatPr defaultColWidth="9" defaultRowHeight="20.1" customHeight="1" outlineLevelCol="4"/>
  <cols>
    <col min="1" max="1" width="41.75" style="128" customWidth="1"/>
    <col min="2" max="2" width="17.75" style="128" customWidth="1"/>
    <col min="3" max="3" width="17.875" style="128" customWidth="1"/>
    <col min="4" max="4" width="16.125" style="128" customWidth="1"/>
    <col min="5" max="5" width="15.5" style="128" customWidth="1"/>
    <col min="6" max="6" width="16.25" style="128" customWidth="1"/>
    <col min="7" max="16380" width="9" style="128"/>
    <col min="16382" max="16384" width="9" style="128"/>
  </cols>
  <sheetData>
    <row r="1" ht="27" customHeight="1" spans="1:5">
      <c r="A1" s="127" t="s">
        <v>1087</v>
      </c>
      <c r="E1" s="193" t="s">
        <v>0</v>
      </c>
    </row>
    <row r="2" ht="27" customHeight="1" spans="1:5">
      <c r="A2" s="194" t="s">
        <v>1088</v>
      </c>
      <c r="B2" s="194"/>
      <c r="C2" s="194"/>
      <c r="D2" s="194"/>
      <c r="E2" s="194"/>
    </row>
    <row r="3" ht="27" customHeight="1" spans="5:5">
      <c r="E3" s="193" t="s">
        <v>34</v>
      </c>
    </row>
    <row r="4" ht="35.25" customHeight="1" spans="1:5">
      <c r="A4" s="195" t="s">
        <v>68</v>
      </c>
      <c r="B4" s="196" t="s">
        <v>69</v>
      </c>
      <c r="C4" s="195" t="s">
        <v>70</v>
      </c>
      <c r="D4" s="196" t="s">
        <v>71</v>
      </c>
      <c r="E4" s="195" t="s">
        <v>72</v>
      </c>
    </row>
    <row r="5" customHeight="1" spans="1:5">
      <c r="A5" s="63" t="s">
        <v>73</v>
      </c>
      <c r="B5" s="197">
        <f>B6+B18+B27+B38+B50+B61+B72+B84+B93+B106+B116+B125+B136+B150+B157+B165+B171+B178+B185+B192+B199+B205+B213+B219+B225+B231+B248</f>
        <v>33920</v>
      </c>
      <c r="C5" s="197">
        <f>C6+C18+C27+C38+C50+C61+C72+C84+C93+C106+C116+C125+C136+C150+C157+C165+C171+C178+C185+C192+C199+C205+C213+C219+C225+C231+C248</f>
        <v>37269</v>
      </c>
      <c r="D5" s="14">
        <f>C5/B5</f>
        <v>1.09873231132075</v>
      </c>
      <c r="E5" s="133"/>
    </row>
    <row r="6" customHeight="1" spans="1:5">
      <c r="A6" s="198" t="s">
        <v>74</v>
      </c>
      <c r="B6" s="14">
        <f>SUM(B7:B17)</f>
        <v>775</v>
      </c>
      <c r="C6" s="14">
        <f>SUM(C7:C17)</f>
        <v>823</v>
      </c>
      <c r="D6" s="14">
        <f t="shared" ref="D6:D69" si="0">C6/B6</f>
        <v>1.06193548387097</v>
      </c>
      <c r="E6" s="133"/>
    </row>
    <row r="7" customHeight="1" spans="1:5">
      <c r="A7" s="198" t="s">
        <v>75</v>
      </c>
      <c r="B7" s="167">
        <v>552</v>
      </c>
      <c r="C7" s="167">
        <v>600</v>
      </c>
      <c r="D7" s="14">
        <f t="shared" si="0"/>
        <v>1.08695652173913</v>
      </c>
      <c r="E7" s="133"/>
    </row>
    <row r="8" customHeight="1" spans="1:5">
      <c r="A8" s="198" t="s">
        <v>76</v>
      </c>
      <c r="B8" s="167"/>
      <c r="C8" s="167"/>
      <c r="D8" s="14" t="e">
        <f t="shared" si="0"/>
        <v>#DIV/0!</v>
      </c>
      <c r="E8" s="133"/>
    </row>
    <row r="9" customHeight="1" spans="1:5">
      <c r="A9" s="199" t="s">
        <v>77</v>
      </c>
      <c r="B9" s="167"/>
      <c r="C9" s="167"/>
      <c r="D9" s="14" t="e">
        <f t="shared" si="0"/>
        <v>#DIV/0!</v>
      </c>
      <c r="E9" s="133"/>
    </row>
    <row r="10" customHeight="1" spans="1:5">
      <c r="A10" s="199" t="s">
        <v>78</v>
      </c>
      <c r="B10" s="167">
        <v>121</v>
      </c>
      <c r="C10" s="167">
        <v>121</v>
      </c>
      <c r="D10" s="14">
        <f t="shared" si="0"/>
        <v>1</v>
      </c>
      <c r="E10" s="133"/>
    </row>
    <row r="11" customHeight="1" spans="1:5">
      <c r="A11" s="199" t="s">
        <v>79</v>
      </c>
      <c r="B11" s="167">
        <v>16</v>
      </c>
      <c r="C11" s="167">
        <v>16</v>
      </c>
      <c r="D11" s="14">
        <f t="shared" si="0"/>
        <v>1</v>
      </c>
      <c r="E11" s="133"/>
    </row>
    <row r="12" customHeight="1" spans="1:5">
      <c r="A12" s="63" t="s">
        <v>80</v>
      </c>
      <c r="B12" s="167">
        <v>19</v>
      </c>
      <c r="C12" s="167">
        <v>19</v>
      </c>
      <c r="D12" s="14">
        <f t="shared" si="0"/>
        <v>1</v>
      </c>
      <c r="E12" s="133"/>
    </row>
    <row r="13" customHeight="1" spans="1:5">
      <c r="A13" s="63" t="s">
        <v>81</v>
      </c>
      <c r="B13" s="167">
        <v>9</v>
      </c>
      <c r="C13" s="167">
        <v>9</v>
      </c>
      <c r="D13" s="14">
        <f t="shared" si="0"/>
        <v>1</v>
      </c>
      <c r="E13" s="133"/>
    </row>
    <row r="14" customHeight="1" spans="1:5">
      <c r="A14" s="63" t="s">
        <v>82</v>
      </c>
      <c r="B14" s="167">
        <v>42</v>
      </c>
      <c r="C14" s="167">
        <v>42</v>
      </c>
      <c r="D14" s="14">
        <f t="shared" si="0"/>
        <v>1</v>
      </c>
      <c r="E14" s="133"/>
    </row>
    <row r="15" customHeight="1" spans="1:5">
      <c r="A15" s="63" t="s">
        <v>83</v>
      </c>
      <c r="B15" s="167">
        <v>16</v>
      </c>
      <c r="C15" s="167">
        <v>16</v>
      </c>
      <c r="D15" s="14">
        <f t="shared" si="0"/>
        <v>1</v>
      </c>
      <c r="E15" s="133"/>
    </row>
    <row r="16" customHeight="1" spans="1:5">
      <c r="A16" s="63" t="s">
        <v>84</v>
      </c>
      <c r="B16" s="167"/>
      <c r="C16" s="167"/>
      <c r="D16" s="14" t="e">
        <f t="shared" si="0"/>
        <v>#DIV/0!</v>
      </c>
      <c r="E16" s="133"/>
    </row>
    <row r="17" customHeight="1" spans="1:5">
      <c r="A17" s="63" t="s">
        <v>85</v>
      </c>
      <c r="B17" s="167"/>
      <c r="C17" s="167"/>
      <c r="D17" s="14" t="e">
        <f t="shared" si="0"/>
        <v>#DIV/0!</v>
      </c>
      <c r="E17" s="133"/>
    </row>
    <row r="18" customHeight="1" spans="1:5">
      <c r="A18" s="198" t="s">
        <v>86</v>
      </c>
      <c r="B18" s="14">
        <f>SUM(B19:B26)</f>
        <v>537</v>
      </c>
      <c r="C18" s="14">
        <f>SUM(C19:C26)</f>
        <v>587</v>
      </c>
      <c r="D18" s="14">
        <f t="shared" si="0"/>
        <v>1.09310986964618</v>
      </c>
      <c r="E18" s="133"/>
    </row>
    <row r="19" customHeight="1" spans="1:5">
      <c r="A19" s="198" t="s">
        <v>75</v>
      </c>
      <c r="B19" s="167">
        <v>311</v>
      </c>
      <c r="C19" s="167">
        <v>360</v>
      </c>
      <c r="D19" s="14">
        <f t="shared" si="0"/>
        <v>1.15755627009646</v>
      </c>
      <c r="E19" s="133"/>
    </row>
    <row r="20" customHeight="1" spans="1:5">
      <c r="A20" s="198" t="s">
        <v>76</v>
      </c>
      <c r="B20" s="167"/>
      <c r="C20" s="167"/>
      <c r="D20" s="14" t="e">
        <f t="shared" si="0"/>
        <v>#DIV/0!</v>
      </c>
      <c r="E20" s="133"/>
    </row>
    <row r="21" customHeight="1" spans="1:5">
      <c r="A21" s="199" t="s">
        <v>77</v>
      </c>
      <c r="B21" s="167"/>
      <c r="C21" s="167"/>
      <c r="D21" s="14" t="e">
        <f t="shared" si="0"/>
        <v>#DIV/0!</v>
      </c>
      <c r="E21" s="133"/>
    </row>
    <row r="22" customHeight="1" spans="1:5">
      <c r="A22" s="199" t="s">
        <v>87</v>
      </c>
      <c r="B22" s="167">
        <v>109</v>
      </c>
      <c r="C22" s="167">
        <v>110</v>
      </c>
      <c r="D22" s="14">
        <f t="shared" si="0"/>
        <v>1.00917431192661</v>
      </c>
      <c r="E22" s="133"/>
    </row>
    <row r="23" customHeight="1" spans="1:5">
      <c r="A23" s="199" t="s">
        <v>88</v>
      </c>
      <c r="B23" s="167">
        <v>52</v>
      </c>
      <c r="C23" s="167">
        <v>52</v>
      </c>
      <c r="D23" s="14">
        <f t="shared" si="0"/>
        <v>1</v>
      </c>
      <c r="E23" s="133"/>
    </row>
    <row r="24" customHeight="1" spans="1:5">
      <c r="A24" s="199" t="s">
        <v>89</v>
      </c>
      <c r="B24" s="167">
        <v>65</v>
      </c>
      <c r="C24" s="167">
        <v>65</v>
      </c>
      <c r="D24" s="14">
        <f t="shared" si="0"/>
        <v>1</v>
      </c>
      <c r="E24" s="133"/>
    </row>
    <row r="25" customHeight="1" spans="1:5">
      <c r="A25" s="199" t="s">
        <v>84</v>
      </c>
      <c r="B25" s="167"/>
      <c r="C25" s="167"/>
      <c r="D25" s="14" t="e">
        <f t="shared" si="0"/>
        <v>#DIV/0!</v>
      </c>
      <c r="E25" s="133"/>
    </row>
    <row r="26" customHeight="1" spans="1:5">
      <c r="A26" s="199" t="s">
        <v>90</v>
      </c>
      <c r="B26" s="167"/>
      <c r="C26" s="167"/>
      <c r="D26" s="14" t="e">
        <f t="shared" si="0"/>
        <v>#DIV/0!</v>
      </c>
      <c r="E26" s="133"/>
    </row>
    <row r="27" customHeight="1" spans="1:5">
      <c r="A27" s="198" t="s">
        <v>91</v>
      </c>
      <c r="B27" s="14">
        <f>SUM(B28:B37)</f>
        <v>12658</v>
      </c>
      <c r="C27" s="14">
        <f>SUM(C28:C37)</f>
        <v>13441</v>
      </c>
      <c r="D27" s="14">
        <f t="shared" si="0"/>
        <v>1.06185811344604</v>
      </c>
      <c r="E27" s="133"/>
    </row>
    <row r="28" customHeight="1" spans="1:5">
      <c r="A28" s="198" t="s">
        <v>75</v>
      </c>
      <c r="B28" s="167">
        <v>11769</v>
      </c>
      <c r="C28" s="167">
        <v>12256</v>
      </c>
      <c r="D28" s="14">
        <f t="shared" si="0"/>
        <v>1.04137989633784</v>
      </c>
      <c r="E28" s="133"/>
    </row>
    <row r="29" customHeight="1" spans="1:5">
      <c r="A29" s="198" t="s">
        <v>76</v>
      </c>
      <c r="B29" s="167">
        <v>82</v>
      </c>
      <c r="C29" s="167">
        <v>90</v>
      </c>
      <c r="D29" s="14">
        <f t="shared" si="0"/>
        <v>1.09756097560976</v>
      </c>
      <c r="E29" s="133"/>
    </row>
    <row r="30" customHeight="1" spans="1:5">
      <c r="A30" s="199" t="s">
        <v>77</v>
      </c>
      <c r="B30" s="167"/>
      <c r="C30" s="167"/>
      <c r="D30" s="14" t="e">
        <f t="shared" si="0"/>
        <v>#DIV/0!</v>
      </c>
      <c r="E30" s="133"/>
    </row>
    <row r="31" customHeight="1" spans="1:5">
      <c r="A31" s="199" t="s">
        <v>92</v>
      </c>
      <c r="B31" s="167"/>
      <c r="C31" s="167"/>
      <c r="D31" s="14" t="e">
        <f t="shared" si="0"/>
        <v>#DIV/0!</v>
      </c>
      <c r="E31" s="133"/>
    </row>
    <row r="32" customHeight="1" spans="1:5">
      <c r="A32" s="199" t="s">
        <v>93</v>
      </c>
      <c r="B32" s="167"/>
      <c r="C32" s="167"/>
      <c r="D32" s="14" t="e">
        <f t="shared" si="0"/>
        <v>#DIV/0!</v>
      </c>
      <c r="E32" s="133"/>
    </row>
    <row r="33" customHeight="1" spans="1:5">
      <c r="A33" s="200" t="s">
        <v>94</v>
      </c>
      <c r="B33" s="167">
        <v>276</v>
      </c>
      <c r="C33" s="167">
        <v>280</v>
      </c>
      <c r="D33" s="14">
        <f t="shared" si="0"/>
        <v>1.01449275362319</v>
      </c>
      <c r="E33" s="133"/>
    </row>
    <row r="34" customHeight="1" spans="1:5">
      <c r="A34" s="198" t="s">
        <v>96</v>
      </c>
      <c r="B34" s="167">
        <v>10</v>
      </c>
      <c r="C34" s="167">
        <v>15</v>
      </c>
      <c r="D34" s="14">
        <f t="shared" si="0"/>
        <v>1.5</v>
      </c>
      <c r="E34" s="133"/>
    </row>
    <row r="35" customHeight="1" spans="1:5">
      <c r="A35" s="199" t="s">
        <v>97</v>
      </c>
      <c r="B35" s="167">
        <v>352</v>
      </c>
      <c r="C35" s="167">
        <v>450</v>
      </c>
      <c r="D35" s="14">
        <f t="shared" si="0"/>
        <v>1.27840909090909</v>
      </c>
      <c r="E35" s="133"/>
    </row>
    <row r="36" customHeight="1" spans="1:5">
      <c r="A36" s="199" t="s">
        <v>84</v>
      </c>
      <c r="B36" s="167"/>
      <c r="C36" s="167"/>
      <c r="D36" s="14" t="e">
        <f t="shared" si="0"/>
        <v>#DIV/0!</v>
      </c>
      <c r="E36" s="133"/>
    </row>
    <row r="37" customHeight="1" spans="1:5">
      <c r="A37" s="199" t="s">
        <v>98</v>
      </c>
      <c r="B37" s="167">
        <v>169</v>
      </c>
      <c r="C37" s="167">
        <v>350</v>
      </c>
      <c r="D37" s="14">
        <f t="shared" si="0"/>
        <v>2.07100591715976</v>
      </c>
      <c r="E37" s="133"/>
    </row>
    <row r="38" customHeight="1" spans="1:5">
      <c r="A38" s="198" t="s">
        <v>99</v>
      </c>
      <c r="B38" s="14">
        <f>SUM(B39:B49)</f>
        <v>727</v>
      </c>
      <c r="C38" s="14">
        <f>SUM(C39:C49)</f>
        <v>840</v>
      </c>
      <c r="D38" s="14">
        <f t="shared" si="0"/>
        <v>1.15543328748281</v>
      </c>
      <c r="E38" s="133"/>
    </row>
    <row r="39" customHeight="1" spans="1:5">
      <c r="A39" s="198" t="s">
        <v>75</v>
      </c>
      <c r="B39" s="167">
        <v>470</v>
      </c>
      <c r="C39" s="167">
        <v>520</v>
      </c>
      <c r="D39" s="14">
        <f t="shared" si="0"/>
        <v>1.1063829787234</v>
      </c>
      <c r="E39" s="133"/>
    </row>
    <row r="40" customHeight="1" spans="1:5">
      <c r="A40" s="198" t="s">
        <v>76</v>
      </c>
      <c r="B40" s="167"/>
      <c r="C40" s="167"/>
      <c r="D40" s="14" t="e">
        <f t="shared" si="0"/>
        <v>#DIV/0!</v>
      </c>
      <c r="E40" s="133"/>
    </row>
    <row r="41" customHeight="1" spans="1:5">
      <c r="A41" s="199" t="s">
        <v>77</v>
      </c>
      <c r="B41" s="167"/>
      <c r="C41" s="167"/>
      <c r="D41" s="14" t="e">
        <f t="shared" si="0"/>
        <v>#DIV/0!</v>
      </c>
      <c r="E41" s="133"/>
    </row>
    <row r="42" customHeight="1" spans="1:5">
      <c r="A42" s="199" t="s">
        <v>100</v>
      </c>
      <c r="B42" s="167">
        <v>40</v>
      </c>
      <c r="C42" s="167">
        <v>60</v>
      </c>
      <c r="D42" s="14">
        <f t="shared" si="0"/>
        <v>1.5</v>
      </c>
      <c r="E42" s="133"/>
    </row>
    <row r="43" customHeight="1" spans="1:5">
      <c r="A43" s="199" t="s">
        <v>101</v>
      </c>
      <c r="B43" s="167">
        <v>20</v>
      </c>
      <c r="C43" s="167">
        <v>30</v>
      </c>
      <c r="D43" s="14">
        <f t="shared" si="0"/>
        <v>1.5</v>
      </c>
      <c r="E43" s="133"/>
    </row>
    <row r="44" customHeight="1" spans="1:5">
      <c r="A44" s="198" t="s">
        <v>102</v>
      </c>
      <c r="B44" s="167">
        <v>40</v>
      </c>
      <c r="C44" s="167">
        <v>50</v>
      </c>
      <c r="D44" s="14">
        <f t="shared" si="0"/>
        <v>1.25</v>
      </c>
      <c r="E44" s="133"/>
    </row>
    <row r="45" customHeight="1" spans="1:5">
      <c r="A45" s="198" t="s">
        <v>103</v>
      </c>
      <c r="B45" s="167">
        <v>0</v>
      </c>
      <c r="C45" s="167"/>
      <c r="D45" s="14" t="e">
        <f t="shared" si="0"/>
        <v>#DIV/0!</v>
      </c>
      <c r="E45" s="133"/>
    </row>
    <row r="46" customHeight="1" spans="1:5">
      <c r="A46" s="198" t="s">
        <v>104</v>
      </c>
      <c r="B46" s="167">
        <v>0</v>
      </c>
      <c r="C46" s="167"/>
      <c r="D46" s="14" t="e">
        <f t="shared" si="0"/>
        <v>#DIV/0!</v>
      </c>
      <c r="E46" s="133"/>
    </row>
    <row r="47" customHeight="1" spans="1:5">
      <c r="A47" s="198" t="s">
        <v>105</v>
      </c>
      <c r="B47" s="167"/>
      <c r="C47" s="167"/>
      <c r="D47" s="14" t="e">
        <f t="shared" si="0"/>
        <v>#DIV/0!</v>
      </c>
      <c r="E47" s="133"/>
    </row>
    <row r="48" customHeight="1" spans="1:5">
      <c r="A48" s="198" t="s">
        <v>84</v>
      </c>
      <c r="B48" s="167"/>
      <c r="C48" s="167"/>
      <c r="D48" s="14" t="e">
        <f t="shared" si="0"/>
        <v>#DIV/0!</v>
      </c>
      <c r="E48" s="133"/>
    </row>
    <row r="49" customHeight="1" spans="1:5">
      <c r="A49" s="199" t="s">
        <v>106</v>
      </c>
      <c r="B49" s="167">
        <v>157</v>
      </c>
      <c r="C49" s="167">
        <v>180</v>
      </c>
      <c r="D49" s="14">
        <f t="shared" si="0"/>
        <v>1.14649681528662</v>
      </c>
      <c r="E49" s="133"/>
    </row>
    <row r="50" customHeight="1" spans="1:5">
      <c r="A50" s="199" t="s">
        <v>107</v>
      </c>
      <c r="B50" s="14">
        <f>SUM(B51:B60)</f>
        <v>650</v>
      </c>
      <c r="C50" s="14">
        <f>SUM(C51:C60)</f>
        <v>760</v>
      </c>
      <c r="D50" s="14">
        <f t="shared" si="0"/>
        <v>1.16923076923077</v>
      </c>
      <c r="E50" s="133"/>
    </row>
    <row r="51" customHeight="1" spans="1:5">
      <c r="A51" s="199" t="s">
        <v>75</v>
      </c>
      <c r="B51" s="167">
        <v>304</v>
      </c>
      <c r="C51" s="167">
        <v>350</v>
      </c>
      <c r="D51" s="14">
        <f t="shared" si="0"/>
        <v>1.15131578947368</v>
      </c>
      <c r="E51" s="133"/>
    </row>
    <row r="52" customHeight="1" spans="1:5">
      <c r="A52" s="63" t="s">
        <v>76</v>
      </c>
      <c r="B52" s="167">
        <v>43</v>
      </c>
      <c r="C52" s="167">
        <v>60</v>
      </c>
      <c r="D52" s="14">
        <f t="shared" si="0"/>
        <v>1.3953488372093</v>
      </c>
      <c r="E52" s="133"/>
    </row>
    <row r="53" customHeight="1" spans="1:5">
      <c r="A53" s="198" t="s">
        <v>77</v>
      </c>
      <c r="B53" s="167"/>
      <c r="C53" s="167"/>
      <c r="D53" s="14" t="e">
        <f t="shared" si="0"/>
        <v>#DIV/0!</v>
      </c>
      <c r="E53" s="133"/>
    </row>
    <row r="54" customHeight="1" spans="1:5">
      <c r="A54" s="198" t="s">
        <v>108</v>
      </c>
      <c r="B54" s="167"/>
      <c r="C54" s="167"/>
      <c r="D54" s="14" t="e">
        <f t="shared" si="0"/>
        <v>#DIV/0!</v>
      </c>
      <c r="E54" s="133"/>
    </row>
    <row r="55" customHeight="1" spans="1:5">
      <c r="A55" s="198" t="s">
        <v>109</v>
      </c>
      <c r="B55" s="167">
        <v>30</v>
      </c>
      <c r="C55" s="167">
        <v>30</v>
      </c>
      <c r="D55" s="14">
        <f t="shared" si="0"/>
        <v>1</v>
      </c>
      <c r="E55" s="133"/>
    </row>
    <row r="56" customHeight="1" spans="1:5">
      <c r="A56" s="199" t="s">
        <v>110</v>
      </c>
      <c r="B56" s="167">
        <v>0</v>
      </c>
      <c r="C56" s="167"/>
      <c r="D56" s="14" t="e">
        <f t="shared" si="0"/>
        <v>#DIV/0!</v>
      </c>
      <c r="E56" s="133"/>
    </row>
    <row r="57" customHeight="1" spans="1:5">
      <c r="A57" s="199" t="s">
        <v>111</v>
      </c>
      <c r="B57" s="167">
        <v>190</v>
      </c>
      <c r="C57" s="167">
        <v>230</v>
      </c>
      <c r="D57" s="14">
        <f t="shared" si="0"/>
        <v>1.21052631578947</v>
      </c>
      <c r="E57" s="133"/>
    </row>
    <row r="58" customHeight="1" spans="1:5">
      <c r="A58" s="199" t="s">
        <v>112</v>
      </c>
      <c r="B58" s="167">
        <v>83</v>
      </c>
      <c r="C58" s="167">
        <v>90</v>
      </c>
      <c r="D58" s="14">
        <f t="shared" si="0"/>
        <v>1.08433734939759</v>
      </c>
      <c r="E58" s="133"/>
    </row>
    <row r="59" customHeight="1" spans="1:5">
      <c r="A59" s="198" t="s">
        <v>84</v>
      </c>
      <c r="B59" s="167"/>
      <c r="C59" s="167"/>
      <c r="D59" s="14" t="e">
        <f t="shared" si="0"/>
        <v>#DIV/0!</v>
      </c>
      <c r="E59" s="133"/>
    </row>
    <row r="60" customHeight="1" spans="1:5">
      <c r="A60" s="199" t="s">
        <v>113</v>
      </c>
      <c r="B60" s="167"/>
      <c r="C60" s="167"/>
      <c r="D60" s="14" t="e">
        <f t="shared" si="0"/>
        <v>#DIV/0!</v>
      </c>
      <c r="E60" s="133"/>
    </row>
    <row r="61" customHeight="1" spans="1:5">
      <c r="A61" s="200" t="s">
        <v>114</v>
      </c>
      <c r="B61" s="14">
        <f>SUM(B62:B71)</f>
        <v>2678</v>
      </c>
      <c r="C61" s="14">
        <f>SUM(C62:C71)</f>
        <v>2841</v>
      </c>
      <c r="D61" s="14">
        <f t="shared" si="0"/>
        <v>1.06086631814787</v>
      </c>
      <c r="E61" s="133"/>
    </row>
    <row r="62" customHeight="1" spans="1:5">
      <c r="A62" s="199" t="s">
        <v>75</v>
      </c>
      <c r="B62" s="167">
        <v>1666</v>
      </c>
      <c r="C62" s="167">
        <v>1820</v>
      </c>
      <c r="D62" s="14">
        <f t="shared" si="0"/>
        <v>1.09243697478992</v>
      </c>
      <c r="E62" s="133"/>
    </row>
    <row r="63" customHeight="1" spans="1:5">
      <c r="A63" s="63" t="s">
        <v>76</v>
      </c>
      <c r="B63" s="167">
        <v>55</v>
      </c>
      <c r="C63" s="167">
        <v>60</v>
      </c>
      <c r="D63" s="14">
        <f t="shared" si="0"/>
        <v>1.09090909090909</v>
      </c>
      <c r="E63" s="133"/>
    </row>
    <row r="64" customHeight="1" spans="1:5">
      <c r="A64" s="63" t="s">
        <v>77</v>
      </c>
      <c r="B64" s="167">
        <v>0</v>
      </c>
      <c r="C64" s="167"/>
      <c r="D64" s="14" t="e">
        <f t="shared" si="0"/>
        <v>#DIV/0!</v>
      </c>
      <c r="E64" s="133"/>
    </row>
    <row r="65" customHeight="1" spans="1:5">
      <c r="A65" s="63" t="s">
        <v>115</v>
      </c>
      <c r="B65" s="167">
        <v>75</v>
      </c>
      <c r="C65" s="167">
        <v>75</v>
      </c>
      <c r="D65" s="14">
        <f t="shared" si="0"/>
        <v>1</v>
      </c>
      <c r="E65" s="133"/>
    </row>
    <row r="66" customHeight="1" spans="1:5">
      <c r="A66" s="63" t="s">
        <v>116</v>
      </c>
      <c r="B66" s="167">
        <v>76</v>
      </c>
      <c r="C66" s="167">
        <v>76</v>
      </c>
      <c r="D66" s="14">
        <f t="shared" si="0"/>
        <v>1</v>
      </c>
      <c r="E66" s="133"/>
    </row>
    <row r="67" customHeight="1" spans="1:5">
      <c r="A67" s="63" t="s">
        <v>117</v>
      </c>
      <c r="B67" s="167">
        <v>40</v>
      </c>
      <c r="C67" s="167">
        <v>40</v>
      </c>
      <c r="D67" s="14">
        <f t="shared" si="0"/>
        <v>1</v>
      </c>
      <c r="E67" s="133"/>
    </row>
    <row r="68" customHeight="1" spans="1:5">
      <c r="A68" s="198" t="s">
        <v>118</v>
      </c>
      <c r="B68" s="167">
        <v>180</v>
      </c>
      <c r="C68" s="167">
        <v>180</v>
      </c>
      <c r="D68" s="14">
        <f t="shared" si="0"/>
        <v>1</v>
      </c>
      <c r="E68" s="133"/>
    </row>
    <row r="69" customHeight="1" spans="1:5">
      <c r="A69" s="199" t="s">
        <v>119</v>
      </c>
      <c r="B69" s="167">
        <v>0</v>
      </c>
      <c r="C69" s="167"/>
      <c r="D69" s="14" t="e">
        <f t="shared" si="0"/>
        <v>#DIV/0!</v>
      </c>
      <c r="E69" s="133"/>
    </row>
    <row r="70" customHeight="1" spans="1:5">
      <c r="A70" s="199" t="s">
        <v>84</v>
      </c>
      <c r="B70" s="167">
        <v>0</v>
      </c>
      <c r="C70" s="167"/>
      <c r="D70" s="14" t="e">
        <f t="shared" ref="D70:D133" si="1">C70/B70</f>
        <v>#DIV/0!</v>
      </c>
      <c r="E70" s="133"/>
    </row>
    <row r="71" customHeight="1" spans="1:5">
      <c r="A71" s="199" t="s">
        <v>120</v>
      </c>
      <c r="B71" s="167">
        <v>586</v>
      </c>
      <c r="C71" s="167">
        <v>590</v>
      </c>
      <c r="D71" s="14">
        <f t="shared" si="1"/>
        <v>1.00682593856655</v>
      </c>
      <c r="E71" s="133"/>
    </row>
    <row r="72" customHeight="1" spans="1:5">
      <c r="A72" s="198" t="s">
        <v>121</v>
      </c>
      <c r="B72" s="14">
        <f>SUM(B73:B83)</f>
        <v>3500</v>
      </c>
      <c r="C72" s="14">
        <f>SUM(C73:C83)</f>
        <v>3500</v>
      </c>
      <c r="D72" s="14">
        <f t="shared" si="1"/>
        <v>1</v>
      </c>
      <c r="E72" s="133"/>
    </row>
    <row r="73" customHeight="1" spans="1:5">
      <c r="A73" s="198" t="s">
        <v>75</v>
      </c>
      <c r="B73" s="167"/>
      <c r="C73" s="167"/>
      <c r="D73" s="14" t="e">
        <f t="shared" si="1"/>
        <v>#DIV/0!</v>
      </c>
      <c r="E73" s="133"/>
    </row>
    <row r="74" customHeight="1" spans="1:5">
      <c r="A74" s="198" t="s">
        <v>76</v>
      </c>
      <c r="B74" s="167"/>
      <c r="C74" s="167"/>
      <c r="D74" s="14" t="e">
        <f t="shared" si="1"/>
        <v>#DIV/0!</v>
      </c>
      <c r="E74" s="133"/>
    </row>
    <row r="75" customHeight="1" spans="1:5">
      <c r="A75" s="199" t="s">
        <v>77</v>
      </c>
      <c r="B75" s="167"/>
      <c r="C75" s="167"/>
      <c r="D75" s="14" t="e">
        <f t="shared" si="1"/>
        <v>#DIV/0!</v>
      </c>
      <c r="E75" s="133"/>
    </row>
    <row r="76" customHeight="1" spans="1:5">
      <c r="A76" s="199" t="s">
        <v>122</v>
      </c>
      <c r="B76" s="167"/>
      <c r="C76" s="167"/>
      <c r="D76" s="14" t="e">
        <f t="shared" si="1"/>
        <v>#DIV/0!</v>
      </c>
      <c r="E76" s="133"/>
    </row>
    <row r="77" customHeight="1" spans="1:5">
      <c r="A77" s="199" t="s">
        <v>123</v>
      </c>
      <c r="B77" s="167"/>
      <c r="C77" s="167"/>
      <c r="D77" s="14" t="e">
        <f t="shared" si="1"/>
        <v>#DIV/0!</v>
      </c>
      <c r="E77" s="133"/>
    </row>
    <row r="78" customHeight="1" spans="1:5">
      <c r="A78" s="63" t="s">
        <v>124</v>
      </c>
      <c r="B78" s="167"/>
      <c r="C78" s="167"/>
      <c r="D78" s="14" t="e">
        <f t="shared" si="1"/>
        <v>#DIV/0!</v>
      </c>
      <c r="E78" s="133"/>
    </row>
    <row r="79" customHeight="1" spans="1:5">
      <c r="A79" s="198" t="s">
        <v>125</v>
      </c>
      <c r="B79" s="167"/>
      <c r="C79" s="167"/>
      <c r="D79" s="14" t="e">
        <f t="shared" si="1"/>
        <v>#DIV/0!</v>
      </c>
      <c r="E79" s="133"/>
    </row>
    <row r="80" customHeight="1" spans="1:5">
      <c r="A80" s="198" t="s">
        <v>126</v>
      </c>
      <c r="B80" s="167">
        <v>2000</v>
      </c>
      <c r="C80" s="167">
        <v>2000</v>
      </c>
      <c r="D80" s="14">
        <f t="shared" si="1"/>
        <v>1</v>
      </c>
      <c r="E80" s="133"/>
    </row>
    <row r="81" customHeight="1" spans="1:5">
      <c r="A81" s="198" t="s">
        <v>118</v>
      </c>
      <c r="B81" s="167">
        <v>0</v>
      </c>
      <c r="C81" s="167"/>
      <c r="D81" s="14" t="e">
        <f t="shared" si="1"/>
        <v>#DIV/0!</v>
      </c>
      <c r="E81" s="133"/>
    </row>
    <row r="82" customHeight="1" spans="1:5">
      <c r="A82" s="199" t="s">
        <v>84</v>
      </c>
      <c r="B82" s="167">
        <v>0</v>
      </c>
      <c r="C82" s="167"/>
      <c r="D82" s="14" t="e">
        <f t="shared" si="1"/>
        <v>#DIV/0!</v>
      </c>
      <c r="E82" s="133"/>
    </row>
    <row r="83" customHeight="1" spans="1:5">
      <c r="A83" s="199" t="s">
        <v>127</v>
      </c>
      <c r="B83" s="167">
        <v>1500</v>
      </c>
      <c r="C83" s="167">
        <v>1500</v>
      </c>
      <c r="D83" s="14">
        <f t="shared" si="1"/>
        <v>1</v>
      </c>
      <c r="E83" s="133"/>
    </row>
    <row r="84" customHeight="1" spans="1:5">
      <c r="A84" s="199" t="s">
        <v>128</v>
      </c>
      <c r="B84" s="14">
        <f>SUM(B85:B92)</f>
        <v>244</v>
      </c>
      <c r="C84" s="14">
        <f>SUM(C85:C92)</f>
        <v>275</v>
      </c>
      <c r="D84" s="14">
        <f t="shared" si="1"/>
        <v>1.12704918032787</v>
      </c>
      <c r="E84" s="133"/>
    </row>
    <row r="85" customHeight="1" spans="1:5">
      <c r="A85" s="198" t="s">
        <v>75</v>
      </c>
      <c r="B85" s="167">
        <v>235</v>
      </c>
      <c r="C85" s="167">
        <v>260</v>
      </c>
      <c r="D85" s="14">
        <f t="shared" si="1"/>
        <v>1.1063829787234</v>
      </c>
      <c r="E85" s="133"/>
    </row>
    <row r="86" customHeight="1" spans="1:5">
      <c r="A86" s="198" t="s">
        <v>76</v>
      </c>
      <c r="B86" s="167">
        <v>9</v>
      </c>
      <c r="C86" s="167">
        <v>15</v>
      </c>
      <c r="D86" s="14">
        <f t="shared" si="1"/>
        <v>1.66666666666667</v>
      </c>
      <c r="E86" s="133"/>
    </row>
    <row r="87" customHeight="1" spans="1:5">
      <c r="A87" s="198" t="s">
        <v>77</v>
      </c>
      <c r="B87" s="167"/>
      <c r="C87" s="167"/>
      <c r="D87" s="14" t="e">
        <f t="shared" si="1"/>
        <v>#DIV/0!</v>
      </c>
      <c r="E87" s="133"/>
    </row>
    <row r="88" customHeight="1" spans="1:5">
      <c r="A88" s="201" t="s">
        <v>129</v>
      </c>
      <c r="B88" s="167"/>
      <c r="C88" s="167"/>
      <c r="D88" s="14" t="e">
        <f t="shared" si="1"/>
        <v>#DIV/0!</v>
      </c>
      <c r="E88" s="133"/>
    </row>
    <row r="89" customHeight="1" spans="1:5">
      <c r="A89" s="199" t="s">
        <v>130</v>
      </c>
      <c r="B89" s="167"/>
      <c r="C89" s="167"/>
      <c r="D89" s="14" t="e">
        <f t="shared" si="1"/>
        <v>#DIV/0!</v>
      </c>
      <c r="E89" s="133"/>
    </row>
    <row r="90" customHeight="1" spans="1:5">
      <c r="A90" s="199" t="s">
        <v>118</v>
      </c>
      <c r="B90" s="167"/>
      <c r="C90" s="167"/>
      <c r="D90" s="14" t="e">
        <f t="shared" si="1"/>
        <v>#DIV/0!</v>
      </c>
      <c r="E90" s="133"/>
    </row>
    <row r="91" customHeight="1" spans="1:5">
      <c r="A91" s="199" t="s">
        <v>84</v>
      </c>
      <c r="B91" s="167"/>
      <c r="C91" s="167"/>
      <c r="D91" s="14" t="e">
        <f t="shared" si="1"/>
        <v>#DIV/0!</v>
      </c>
      <c r="E91" s="133"/>
    </row>
    <row r="92" customHeight="1" spans="1:5">
      <c r="A92" s="63" t="s">
        <v>131</v>
      </c>
      <c r="B92" s="167"/>
      <c r="C92" s="167"/>
      <c r="D92" s="14" t="e">
        <f t="shared" si="1"/>
        <v>#DIV/0!</v>
      </c>
      <c r="E92" s="133"/>
    </row>
    <row r="93" customHeight="1" spans="1:5">
      <c r="A93" s="198" t="s">
        <v>132</v>
      </c>
      <c r="B93" s="14">
        <f>SUM(B94:B105)</f>
        <v>0</v>
      </c>
      <c r="C93" s="14">
        <f>SUM(C94:C105)</f>
        <v>0</v>
      </c>
      <c r="D93" s="14" t="e">
        <f t="shared" si="1"/>
        <v>#DIV/0!</v>
      </c>
      <c r="E93" s="133"/>
    </row>
    <row r="94" customHeight="1" spans="1:5">
      <c r="A94" s="198" t="s">
        <v>75</v>
      </c>
      <c r="B94" s="167"/>
      <c r="C94" s="167"/>
      <c r="D94" s="14" t="e">
        <f t="shared" si="1"/>
        <v>#DIV/0!</v>
      </c>
      <c r="E94" s="133"/>
    </row>
    <row r="95" customHeight="1" spans="1:5">
      <c r="A95" s="199" t="s">
        <v>76</v>
      </c>
      <c r="B95" s="167"/>
      <c r="C95" s="167"/>
      <c r="D95" s="14" t="e">
        <f t="shared" si="1"/>
        <v>#DIV/0!</v>
      </c>
      <c r="E95" s="133"/>
    </row>
    <row r="96" customHeight="1" spans="1:5">
      <c r="A96" s="199" t="s">
        <v>77</v>
      </c>
      <c r="B96" s="167"/>
      <c r="C96" s="167"/>
      <c r="D96" s="14" t="e">
        <f t="shared" si="1"/>
        <v>#DIV/0!</v>
      </c>
      <c r="E96" s="133"/>
    </row>
    <row r="97" customHeight="1" spans="1:5">
      <c r="A97" s="198" t="s">
        <v>134</v>
      </c>
      <c r="B97" s="167"/>
      <c r="C97" s="167"/>
      <c r="D97" s="14" t="e">
        <f t="shared" si="1"/>
        <v>#DIV/0!</v>
      </c>
      <c r="E97" s="133"/>
    </row>
    <row r="98" customHeight="1" spans="1:5">
      <c r="A98" s="202" t="s">
        <v>1089</v>
      </c>
      <c r="B98" s="167"/>
      <c r="C98" s="167"/>
      <c r="D98" s="14" t="e">
        <f t="shared" si="1"/>
        <v>#DIV/0!</v>
      </c>
      <c r="E98" s="133"/>
    </row>
    <row r="99" customHeight="1" spans="1:5">
      <c r="A99" s="198" t="s">
        <v>118</v>
      </c>
      <c r="B99" s="167"/>
      <c r="C99" s="167"/>
      <c r="D99" s="14" t="e">
        <f t="shared" si="1"/>
        <v>#DIV/0!</v>
      </c>
      <c r="E99" s="133"/>
    </row>
    <row r="100" customHeight="1" spans="1:5">
      <c r="A100" s="202" t="s">
        <v>1090</v>
      </c>
      <c r="B100" s="167"/>
      <c r="C100" s="167"/>
      <c r="D100" s="14" t="e">
        <f t="shared" si="1"/>
        <v>#DIV/0!</v>
      </c>
      <c r="E100" s="133"/>
    </row>
    <row r="101" customHeight="1" spans="1:5">
      <c r="A101" s="202" t="s">
        <v>1091</v>
      </c>
      <c r="B101" s="167"/>
      <c r="C101" s="167"/>
      <c r="D101" s="14" t="e">
        <f t="shared" si="1"/>
        <v>#DIV/0!</v>
      </c>
      <c r="E101" s="133"/>
    </row>
    <row r="102" customHeight="1" spans="1:5">
      <c r="A102" s="202" t="s">
        <v>1092</v>
      </c>
      <c r="B102" s="167"/>
      <c r="C102" s="167"/>
      <c r="D102" s="14" t="e">
        <f t="shared" si="1"/>
        <v>#DIV/0!</v>
      </c>
      <c r="E102" s="133"/>
    </row>
    <row r="103" customHeight="1" spans="1:5">
      <c r="A103" s="202" t="s">
        <v>1093</v>
      </c>
      <c r="B103" s="167"/>
      <c r="C103" s="167"/>
      <c r="D103" s="14" t="e">
        <f t="shared" si="1"/>
        <v>#DIV/0!</v>
      </c>
      <c r="E103" s="133"/>
    </row>
    <row r="104" customHeight="1" spans="1:5">
      <c r="A104" s="199" t="s">
        <v>84</v>
      </c>
      <c r="B104" s="167"/>
      <c r="C104" s="167"/>
      <c r="D104" s="14" t="e">
        <f t="shared" si="1"/>
        <v>#DIV/0!</v>
      </c>
      <c r="E104" s="133"/>
    </row>
    <row r="105" customHeight="1" spans="1:5">
      <c r="A105" s="199" t="s">
        <v>136</v>
      </c>
      <c r="B105" s="167"/>
      <c r="C105" s="167"/>
      <c r="D105" s="14" t="e">
        <f t="shared" si="1"/>
        <v>#DIV/0!</v>
      </c>
      <c r="E105" s="133"/>
    </row>
    <row r="106" customHeight="1" spans="1:5">
      <c r="A106" s="199" t="s">
        <v>137</v>
      </c>
      <c r="B106" s="14">
        <f>SUM(B107:B115)</f>
        <v>371</v>
      </c>
      <c r="C106" s="14">
        <f>SUM(C107:C115)</f>
        <v>575</v>
      </c>
      <c r="D106" s="14">
        <f t="shared" si="1"/>
        <v>1.54986522911051</v>
      </c>
      <c r="E106" s="133"/>
    </row>
    <row r="107" customHeight="1" spans="1:5">
      <c r="A107" s="199" t="s">
        <v>75</v>
      </c>
      <c r="B107" s="167">
        <v>115</v>
      </c>
      <c r="C107" s="167">
        <v>145</v>
      </c>
      <c r="D107" s="14">
        <f t="shared" si="1"/>
        <v>1.26086956521739</v>
      </c>
      <c r="E107" s="133"/>
    </row>
    <row r="108" customHeight="1" spans="1:5">
      <c r="A108" s="198" t="s">
        <v>76</v>
      </c>
      <c r="B108" s="167"/>
      <c r="C108" s="167"/>
      <c r="D108" s="14" t="e">
        <f t="shared" si="1"/>
        <v>#DIV/0!</v>
      </c>
      <c r="E108" s="133"/>
    </row>
    <row r="109" customHeight="1" spans="1:5">
      <c r="A109" s="198" t="s">
        <v>77</v>
      </c>
      <c r="B109" s="167"/>
      <c r="C109" s="167"/>
      <c r="D109" s="14" t="e">
        <f t="shared" si="1"/>
        <v>#DIV/0!</v>
      </c>
      <c r="E109" s="133"/>
    </row>
    <row r="110" customHeight="1" spans="1:5">
      <c r="A110" s="198" t="s">
        <v>138</v>
      </c>
      <c r="B110" s="167"/>
      <c r="C110" s="167"/>
      <c r="D110" s="14" t="e">
        <f t="shared" si="1"/>
        <v>#DIV/0!</v>
      </c>
      <c r="E110" s="133"/>
    </row>
    <row r="111" customHeight="1" spans="1:5">
      <c r="A111" s="199" t="s">
        <v>139</v>
      </c>
      <c r="B111" s="167"/>
      <c r="C111" s="167"/>
      <c r="D111" s="14" t="e">
        <f t="shared" si="1"/>
        <v>#DIV/0!</v>
      </c>
      <c r="E111" s="133"/>
    </row>
    <row r="112" customHeight="1" spans="1:5">
      <c r="A112" s="199" t="s">
        <v>141</v>
      </c>
      <c r="B112" s="167"/>
      <c r="C112" s="167"/>
      <c r="D112" s="14" t="e">
        <f t="shared" si="1"/>
        <v>#DIV/0!</v>
      </c>
      <c r="E112" s="133"/>
    </row>
    <row r="113" customHeight="1" spans="1:5">
      <c r="A113" s="198" t="s">
        <v>142</v>
      </c>
      <c r="B113" s="167">
        <v>252</v>
      </c>
      <c r="C113" s="167">
        <v>430</v>
      </c>
      <c r="D113" s="14">
        <f t="shared" si="1"/>
        <v>1.70634920634921</v>
      </c>
      <c r="E113" s="133"/>
    </row>
    <row r="114" customHeight="1" spans="1:5">
      <c r="A114" s="201" t="s">
        <v>84</v>
      </c>
      <c r="B114" s="167"/>
      <c r="C114" s="167"/>
      <c r="D114" s="14" t="e">
        <f t="shared" si="1"/>
        <v>#DIV/0!</v>
      </c>
      <c r="E114" s="133"/>
    </row>
    <row r="115" customHeight="1" spans="1:5">
      <c r="A115" s="199" t="s">
        <v>147</v>
      </c>
      <c r="B115" s="167">
        <v>4</v>
      </c>
      <c r="C115" s="167"/>
      <c r="D115" s="14">
        <f t="shared" si="1"/>
        <v>0</v>
      </c>
      <c r="E115" s="133"/>
    </row>
    <row r="116" customHeight="1" spans="1:5">
      <c r="A116" s="203" t="s">
        <v>148</v>
      </c>
      <c r="B116" s="14">
        <f>SUM(B117:B124)</f>
        <v>1085</v>
      </c>
      <c r="C116" s="14">
        <f>SUM(C117:C124)</f>
        <v>1219</v>
      </c>
      <c r="D116" s="14">
        <f t="shared" si="1"/>
        <v>1.12350230414747</v>
      </c>
      <c r="E116" s="133"/>
    </row>
    <row r="117" customHeight="1" spans="1:5">
      <c r="A117" s="198" t="s">
        <v>75</v>
      </c>
      <c r="B117" s="167">
        <v>503</v>
      </c>
      <c r="C117" s="167">
        <v>600</v>
      </c>
      <c r="D117" s="14">
        <f t="shared" si="1"/>
        <v>1.19284294234592</v>
      </c>
      <c r="E117" s="133"/>
    </row>
    <row r="118" customHeight="1" spans="1:5">
      <c r="A118" s="198" t="s">
        <v>76</v>
      </c>
      <c r="B118" s="167">
        <v>142</v>
      </c>
      <c r="C118" s="167">
        <v>150</v>
      </c>
      <c r="D118" s="14">
        <f t="shared" si="1"/>
        <v>1.05633802816901</v>
      </c>
      <c r="E118" s="133"/>
    </row>
    <row r="119" customHeight="1" spans="1:5">
      <c r="A119" s="198" t="s">
        <v>77</v>
      </c>
      <c r="B119" s="167">
        <v>0</v>
      </c>
      <c r="C119" s="167"/>
      <c r="D119" s="14" t="e">
        <f t="shared" si="1"/>
        <v>#DIV/0!</v>
      </c>
      <c r="E119" s="133"/>
    </row>
    <row r="120" customHeight="1" spans="1:5">
      <c r="A120" s="199" t="s">
        <v>149</v>
      </c>
      <c r="B120" s="167">
        <v>76</v>
      </c>
      <c r="C120" s="167">
        <v>80</v>
      </c>
      <c r="D120" s="14">
        <f t="shared" si="1"/>
        <v>1.05263157894737</v>
      </c>
      <c r="E120" s="133"/>
    </row>
    <row r="121" customHeight="1" spans="1:5">
      <c r="A121" s="199" t="s">
        <v>150</v>
      </c>
      <c r="B121" s="167">
        <v>0</v>
      </c>
      <c r="C121" s="167"/>
      <c r="D121" s="14" t="e">
        <f t="shared" si="1"/>
        <v>#DIV/0!</v>
      </c>
      <c r="E121" s="133"/>
    </row>
    <row r="122" customHeight="1" spans="1:5">
      <c r="A122" s="199" t="s">
        <v>151</v>
      </c>
      <c r="B122" s="167">
        <v>0</v>
      </c>
      <c r="C122" s="167"/>
      <c r="D122" s="14" t="e">
        <f t="shared" si="1"/>
        <v>#DIV/0!</v>
      </c>
      <c r="E122" s="133"/>
    </row>
    <row r="123" customHeight="1" spans="1:5">
      <c r="A123" s="198" t="s">
        <v>84</v>
      </c>
      <c r="B123" s="167">
        <v>0</v>
      </c>
      <c r="C123" s="167"/>
      <c r="D123" s="14" t="e">
        <f t="shared" si="1"/>
        <v>#DIV/0!</v>
      </c>
      <c r="E123" s="133"/>
    </row>
    <row r="124" customHeight="1" spans="1:5">
      <c r="A124" s="198" t="s">
        <v>152</v>
      </c>
      <c r="B124" s="167">
        <v>364</v>
      </c>
      <c r="C124" s="167">
        <v>389</v>
      </c>
      <c r="D124" s="14">
        <f t="shared" si="1"/>
        <v>1.06868131868132</v>
      </c>
      <c r="E124" s="133"/>
    </row>
    <row r="125" customHeight="1" spans="1:5">
      <c r="A125" s="63" t="s">
        <v>153</v>
      </c>
      <c r="B125" s="14">
        <f>SUM(B126:B135)</f>
        <v>2558</v>
      </c>
      <c r="C125" s="14">
        <f>SUM(C126:C135)</f>
        <v>3024</v>
      </c>
      <c r="D125" s="14">
        <f t="shared" si="1"/>
        <v>1.18217357310399</v>
      </c>
      <c r="E125" s="133"/>
    </row>
    <row r="126" customHeight="1" spans="1:5">
      <c r="A126" s="198" t="s">
        <v>75</v>
      </c>
      <c r="B126" s="167">
        <v>704</v>
      </c>
      <c r="C126" s="167">
        <v>756</v>
      </c>
      <c r="D126" s="14">
        <f t="shared" si="1"/>
        <v>1.07386363636364</v>
      </c>
      <c r="E126" s="133"/>
    </row>
    <row r="127" customHeight="1" spans="1:5">
      <c r="A127" s="198" t="s">
        <v>76</v>
      </c>
      <c r="B127" s="167"/>
      <c r="C127" s="167"/>
      <c r="D127" s="14" t="e">
        <f t="shared" si="1"/>
        <v>#DIV/0!</v>
      </c>
      <c r="E127" s="133"/>
    </row>
    <row r="128" customHeight="1" spans="1:5">
      <c r="A128" s="198" t="s">
        <v>77</v>
      </c>
      <c r="B128" s="167"/>
      <c r="C128" s="167"/>
      <c r="D128" s="14" t="e">
        <f t="shared" si="1"/>
        <v>#DIV/0!</v>
      </c>
      <c r="E128" s="133"/>
    </row>
    <row r="129" customHeight="1" spans="1:5">
      <c r="A129" s="199" t="s">
        <v>154</v>
      </c>
      <c r="B129" s="167"/>
      <c r="C129" s="167"/>
      <c r="D129" s="14" t="e">
        <f t="shared" si="1"/>
        <v>#DIV/0!</v>
      </c>
      <c r="E129" s="133"/>
    </row>
    <row r="130" customHeight="1" spans="1:5">
      <c r="A130" s="199" t="s">
        <v>155</v>
      </c>
      <c r="B130" s="167"/>
      <c r="C130" s="167"/>
      <c r="D130" s="14" t="e">
        <f t="shared" si="1"/>
        <v>#DIV/0!</v>
      </c>
      <c r="E130" s="133"/>
    </row>
    <row r="131" customHeight="1" spans="1:5">
      <c r="A131" s="199" t="s">
        <v>156</v>
      </c>
      <c r="B131" s="167"/>
      <c r="C131" s="167"/>
      <c r="D131" s="14" t="e">
        <f t="shared" si="1"/>
        <v>#DIV/0!</v>
      </c>
      <c r="E131" s="133"/>
    </row>
    <row r="132" customHeight="1" spans="1:5">
      <c r="A132" s="198" t="s">
        <v>157</v>
      </c>
      <c r="B132" s="167"/>
      <c r="C132" s="167"/>
      <c r="D132" s="14" t="e">
        <f t="shared" si="1"/>
        <v>#DIV/0!</v>
      </c>
      <c r="E132" s="133"/>
    </row>
    <row r="133" customHeight="1" spans="1:5">
      <c r="A133" s="198" t="s">
        <v>158</v>
      </c>
      <c r="B133" s="167">
        <v>1703</v>
      </c>
      <c r="C133" s="167">
        <v>2108</v>
      </c>
      <c r="D133" s="14">
        <f t="shared" si="1"/>
        <v>1.23781561949501</v>
      </c>
      <c r="E133" s="133"/>
    </row>
    <row r="134" customHeight="1" spans="1:5">
      <c r="A134" s="198" t="s">
        <v>84</v>
      </c>
      <c r="B134" s="167">
        <v>0</v>
      </c>
      <c r="C134" s="167"/>
      <c r="D134" s="14" t="e">
        <f t="shared" ref="D134:D197" si="2">C134/B134</f>
        <v>#DIV/0!</v>
      </c>
      <c r="E134" s="133"/>
    </row>
    <row r="135" customHeight="1" spans="1:5">
      <c r="A135" s="199" t="s">
        <v>159</v>
      </c>
      <c r="B135" s="167">
        <v>151</v>
      </c>
      <c r="C135" s="167">
        <v>160</v>
      </c>
      <c r="D135" s="14">
        <f t="shared" si="2"/>
        <v>1.05960264900662</v>
      </c>
      <c r="E135" s="133"/>
    </row>
    <row r="136" customHeight="1" spans="1:5">
      <c r="A136" s="199" t="s">
        <v>160</v>
      </c>
      <c r="B136" s="14">
        <f>SUM(B137:B149)</f>
        <v>8</v>
      </c>
      <c r="C136" s="14">
        <f>SUM(C137:C149)</f>
        <v>10</v>
      </c>
      <c r="D136" s="14">
        <f t="shared" si="2"/>
        <v>1.25</v>
      </c>
      <c r="E136" s="133"/>
    </row>
    <row r="137" customHeight="1" spans="1:5">
      <c r="A137" s="199" t="s">
        <v>75</v>
      </c>
      <c r="B137" s="167"/>
      <c r="C137" s="167"/>
      <c r="D137" s="14" t="e">
        <f t="shared" si="2"/>
        <v>#DIV/0!</v>
      </c>
      <c r="E137" s="133"/>
    </row>
    <row r="138" customHeight="1" spans="1:5">
      <c r="A138" s="63" t="s">
        <v>76</v>
      </c>
      <c r="B138" s="167"/>
      <c r="C138" s="167"/>
      <c r="D138" s="14" t="e">
        <f t="shared" si="2"/>
        <v>#DIV/0!</v>
      </c>
      <c r="E138" s="133"/>
    </row>
    <row r="139" customHeight="1" spans="1:5">
      <c r="A139" s="198" t="s">
        <v>77</v>
      </c>
      <c r="B139" s="167"/>
      <c r="C139" s="167"/>
      <c r="D139" s="14" t="e">
        <f t="shared" si="2"/>
        <v>#DIV/0!</v>
      </c>
      <c r="E139" s="133"/>
    </row>
    <row r="140" customHeight="1" spans="1:5">
      <c r="A140" s="198" t="s">
        <v>161</v>
      </c>
      <c r="B140" s="167"/>
      <c r="C140" s="167"/>
      <c r="D140" s="14" t="e">
        <f t="shared" si="2"/>
        <v>#DIV/0!</v>
      </c>
      <c r="E140" s="133"/>
    </row>
    <row r="141" customHeight="1" spans="1:5">
      <c r="A141" s="198" t="s">
        <v>162</v>
      </c>
      <c r="B141" s="167">
        <v>8</v>
      </c>
      <c r="C141" s="167">
        <v>10</v>
      </c>
      <c r="D141" s="14">
        <f t="shared" si="2"/>
        <v>1.25</v>
      </c>
      <c r="E141" s="133"/>
    </row>
    <row r="142" customHeight="1" spans="1:5">
      <c r="A142" s="201" t="s">
        <v>163</v>
      </c>
      <c r="B142" s="167"/>
      <c r="C142" s="167"/>
      <c r="D142" s="14" t="e">
        <f t="shared" si="2"/>
        <v>#DIV/0!</v>
      </c>
      <c r="E142" s="133"/>
    </row>
    <row r="143" customHeight="1" spans="1:5">
      <c r="A143" s="199" t="s">
        <v>164</v>
      </c>
      <c r="B143" s="167"/>
      <c r="C143" s="167"/>
      <c r="D143" s="14" t="e">
        <f t="shared" si="2"/>
        <v>#DIV/0!</v>
      </c>
      <c r="E143" s="133"/>
    </row>
    <row r="144" customHeight="1" spans="1:5">
      <c r="A144" s="199" t="s">
        <v>165</v>
      </c>
      <c r="B144" s="167"/>
      <c r="C144" s="167"/>
      <c r="D144" s="14" t="e">
        <f t="shared" si="2"/>
        <v>#DIV/0!</v>
      </c>
      <c r="E144" s="133"/>
    </row>
    <row r="145" customHeight="1" spans="1:5">
      <c r="A145" s="198" t="s">
        <v>166</v>
      </c>
      <c r="B145" s="167"/>
      <c r="C145" s="167"/>
      <c r="D145" s="14" t="e">
        <f t="shared" si="2"/>
        <v>#DIV/0!</v>
      </c>
      <c r="E145" s="133"/>
    </row>
    <row r="146" customHeight="1" spans="1:5">
      <c r="A146" s="202" t="s">
        <v>1094</v>
      </c>
      <c r="B146" s="167"/>
      <c r="C146" s="167"/>
      <c r="D146" s="14" t="e">
        <f t="shared" si="2"/>
        <v>#DIV/0!</v>
      </c>
      <c r="E146" s="133"/>
    </row>
    <row r="147" customHeight="1" spans="1:5">
      <c r="A147" s="202" t="s">
        <v>1095</v>
      </c>
      <c r="B147" s="167"/>
      <c r="C147" s="167"/>
      <c r="D147" s="14" t="e">
        <f t="shared" si="2"/>
        <v>#DIV/0!</v>
      </c>
      <c r="E147" s="133"/>
    </row>
    <row r="148" customHeight="1" spans="1:5">
      <c r="A148" s="198" t="s">
        <v>84</v>
      </c>
      <c r="B148" s="167"/>
      <c r="C148" s="167"/>
      <c r="D148" s="14" t="e">
        <f t="shared" si="2"/>
        <v>#DIV/0!</v>
      </c>
      <c r="E148" s="133"/>
    </row>
    <row r="149" customHeight="1" spans="1:5">
      <c r="A149" s="198" t="s">
        <v>167</v>
      </c>
      <c r="B149" s="167"/>
      <c r="C149" s="167"/>
      <c r="D149" s="14" t="e">
        <f t="shared" si="2"/>
        <v>#DIV/0!</v>
      </c>
      <c r="E149" s="133"/>
    </row>
    <row r="150" customHeight="1" spans="1:5">
      <c r="A150" s="198" t="s">
        <v>181</v>
      </c>
      <c r="B150" s="14">
        <f>SUM(B151:B156)</f>
        <v>0</v>
      </c>
      <c r="C150" s="14">
        <f>SUM(C151:C156)</f>
        <v>0</v>
      </c>
      <c r="D150" s="14" t="e">
        <f t="shared" si="2"/>
        <v>#DIV/0!</v>
      </c>
      <c r="E150" s="133"/>
    </row>
    <row r="151" customHeight="1" spans="1:5">
      <c r="A151" s="198" t="s">
        <v>75</v>
      </c>
      <c r="B151" s="167"/>
      <c r="C151" s="167"/>
      <c r="D151" s="14" t="e">
        <f t="shared" si="2"/>
        <v>#DIV/0!</v>
      </c>
      <c r="E151" s="133"/>
    </row>
    <row r="152" customHeight="1" spans="1:5">
      <c r="A152" s="198" t="s">
        <v>76</v>
      </c>
      <c r="B152" s="167"/>
      <c r="C152" s="167"/>
      <c r="D152" s="14" t="e">
        <f t="shared" si="2"/>
        <v>#DIV/0!</v>
      </c>
      <c r="E152" s="133"/>
    </row>
    <row r="153" customHeight="1" spans="1:5">
      <c r="A153" s="199" t="s">
        <v>77</v>
      </c>
      <c r="B153" s="167"/>
      <c r="C153" s="167"/>
      <c r="D153" s="14" t="e">
        <f t="shared" si="2"/>
        <v>#DIV/0!</v>
      </c>
      <c r="E153" s="133"/>
    </row>
    <row r="154" customHeight="1" spans="1:5">
      <c r="A154" s="199" t="s">
        <v>182</v>
      </c>
      <c r="B154" s="167"/>
      <c r="C154" s="167"/>
      <c r="D154" s="14" t="e">
        <f t="shared" si="2"/>
        <v>#DIV/0!</v>
      </c>
      <c r="E154" s="133"/>
    </row>
    <row r="155" customHeight="1" spans="1:5">
      <c r="A155" s="199" t="s">
        <v>84</v>
      </c>
      <c r="B155" s="167"/>
      <c r="C155" s="167"/>
      <c r="D155" s="14" t="e">
        <f t="shared" si="2"/>
        <v>#DIV/0!</v>
      </c>
      <c r="E155" s="133"/>
    </row>
    <row r="156" customHeight="1" spans="1:5">
      <c r="A156" s="63" t="s">
        <v>183</v>
      </c>
      <c r="B156" s="167"/>
      <c r="C156" s="167"/>
      <c r="D156" s="14" t="e">
        <f t="shared" si="2"/>
        <v>#DIV/0!</v>
      </c>
      <c r="E156" s="133"/>
    </row>
    <row r="157" customHeight="1" spans="1:5">
      <c r="A157" s="198" t="s">
        <v>1096</v>
      </c>
      <c r="B157" s="14">
        <f>SUM(B158:B164)</f>
        <v>72</v>
      </c>
      <c r="C157" s="14">
        <f>SUM(C158:C164)</f>
        <v>80</v>
      </c>
      <c r="D157" s="14">
        <f t="shared" si="2"/>
        <v>1.11111111111111</v>
      </c>
      <c r="E157" s="133"/>
    </row>
    <row r="158" customHeight="1" spans="1:5">
      <c r="A158" s="198" t="s">
        <v>75</v>
      </c>
      <c r="B158" s="167">
        <v>50</v>
      </c>
      <c r="C158" s="167">
        <v>55</v>
      </c>
      <c r="D158" s="14">
        <f t="shared" si="2"/>
        <v>1.1</v>
      </c>
      <c r="E158" s="133"/>
    </row>
    <row r="159" customHeight="1" spans="1:5">
      <c r="A159" s="199" t="s">
        <v>76</v>
      </c>
      <c r="B159" s="167"/>
      <c r="C159" s="167"/>
      <c r="D159" s="14" t="e">
        <f t="shared" si="2"/>
        <v>#DIV/0!</v>
      </c>
      <c r="E159" s="133"/>
    </row>
    <row r="160" customHeight="1" spans="1:5">
      <c r="A160" s="199" t="s">
        <v>77</v>
      </c>
      <c r="B160" s="167"/>
      <c r="C160" s="167"/>
      <c r="D160" s="14" t="e">
        <f t="shared" si="2"/>
        <v>#DIV/0!</v>
      </c>
      <c r="E160" s="133"/>
    </row>
    <row r="161" customHeight="1" spans="1:5">
      <c r="A161" s="199" t="s">
        <v>188</v>
      </c>
      <c r="B161" s="167">
        <v>3</v>
      </c>
      <c r="C161" s="167">
        <v>3</v>
      </c>
      <c r="D161" s="14">
        <f t="shared" si="2"/>
        <v>1</v>
      </c>
      <c r="E161" s="133"/>
    </row>
    <row r="162" customHeight="1" spans="1:5">
      <c r="A162" s="63" t="s">
        <v>189</v>
      </c>
      <c r="B162" s="167">
        <v>4</v>
      </c>
      <c r="C162" s="167">
        <v>4</v>
      </c>
      <c r="D162" s="14">
        <f t="shared" si="2"/>
        <v>1</v>
      </c>
      <c r="E162" s="133"/>
    </row>
    <row r="163" customHeight="1" spans="1:5">
      <c r="A163" s="198" t="s">
        <v>84</v>
      </c>
      <c r="B163" s="167"/>
      <c r="C163" s="167"/>
      <c r="D163" s="14" t="e">
        <f t="shared" si="2"/>
        <v>#DIV/0!</v>
      </c>
      <c r="E163" s="133"/>
    </row>
    <row r="164" customHeight="1" spans="1:5">
      <c r="A164" s="198" t="s">
        <v>1097</v>
      </c>
      <c r="B164" s="167">
        <v>15</v>
      </c>
      <c r="C164" s="167">
        <v>18</v>
      </c>
      <c r="D164" s="14">
        <f t="shared" si="2"/>
        <v>1.2</v>
      </c>
      <c r="E164" s="133"/>
    </row>
    <row r="165" customHeight="1" spans="1:5">
      <c r="A165" s="199" t="s">
        <v>192</v>
      </c>
      <c r="B165" s="14">
        <f>SUM(B166:B170)</f>
        <v>118</v>
      </c>
      <c r="C165" s="14">
        <f>SUM(C166:C170)</f>
        <v>120</v>
      </c>
      <c r="D165" s="14">
        <f t="shared" si="2"/>
        <v>1.01694915254237</v>
      </c>
      <c r="E165" s="133"/>
    </row>
    <row r="166" customHeight="1" spans="1:5">
      <c r="A166" s="199" t="s">
        <v>75</v>
      </c>
      <c r="B166" s="167">
        <v>118</v>
      </c>
      <c r="C166" s="167">
        <v>120</v>
      </c>
      <c r="D166" s="14">
        <f t="shared" si="2"/>
        <v>1.01694915254237</v>
      </c>
      <c r="E166" s="133"/>
    </row>
    <row r="167" customHeight="1" spans="1:5">
      <c r="A167" s="199" t="s">
        <v>76</v>
      </c>
      <c r="B167" s="167"/>
      <c r="C167" s="167"/>
      <c r="D167" s="14" t="e">
        <f t="shared" si="2"/>
        <v>#DIV/0!</v>
      </c>
      <c r="E167" s="133"/>
    </row>
    <row r="168" customHeight="1" spans="1:5">
      <c r="A168" s="198" t="s">
        <v>77</v>
      </c>
      <c r="B168" s="167"/>
      <c r="C168" s="167"/>
      <c r="D168" s="14" t="e">
        <f t="shared" si="2"/>
        <v>#DIV/0!</v>
      </c>
      <c r="E168" s="133"/>
    </row>
    <row r="169" customHeight="1" spans="1:5">
      <c r="A169" s="200" t="s">
        <v>193</v>
      </c>
      <c r="B169" s="167"/>
      <c r="C169" s="167"/>
      <c r="D169" s="14" t="e">
        <f t="shared" si="2"/>
        <v>#DIV/0!</v>
      </c>
      <c r="E169" s="133"/>
    </row>
    <row r="170" customHeight="1" spans="1:5">
      <c r="A170" s="198" t="s">
        <v>194</v>
      </c>
      <c r="B170" s="167"/>
      <c r="C170" s="167"/>
      <c r="D170" s="14" t="e">
        <f t="shared" si="2"/>
        <v>#DIV/0!</v>
      </c>
      <c r="E170" s="133"/>
    </row>
    <row r="171" customHeight="1" spans="1:5">
      <c r="A171" s="199" t="s">
        <v>195</v>
      </c>
      <c r="B171" s="14">
        <f>SUM(B172:B177)</f>
        <v>67</v>
      </c>
      <c r="C171" s="14">
        <f>SUM(C172:C177)</f>
        <v>72</v>
      </c>
      <c r="D171" s="14">
        <f t="shared" si="2"/>
        <v>1.07462686567164</v>
      </c>
      <c r="E171" s="133"/>
    </row>
    <row r="172" customHeight="1" spans="1:5">
      <c r="A172" s="199" t="s">
        <v>75</v>
      </c>
      <c r="B172" s="167">
        <v>67</v>
      </c>
      <c r="C172" s="167">
        <v>72</v>
      </c>
      <c r="D172" s="14">
        <f t="shared" si="2"/>
        <v>1.07462686567164</v>
      </c>
      <c r="E172" s="133"/>
    </row>
    <row r="173" customHeight="1" spans="1:5">
      <c r="A173" s="199" t="s">
        <v>76</v>
      </c>
      <c r="B173" s="167"/>
      <c r="C173" s="167"/>
      <c r="D173" s="14" t="e">
        <f t="shared" si="2"/>
        <v>#DIV/0!</v>
      </c>
      <c r="E173" s="133"/>
    </row>
    <row r="174" customHeight="1" spans="1:5">
      <c r="A174" s="63" t="s">
        <v>77</v>
      </c>
      <c r="B174" s="167"/>
      <c r="C174" s="167"/>
      <c r="D174" s="14" t="e">
        <f t="shared" si="2"/>
        <v>#DIV/0!</v>
      </c>
      <c r="E174" s="133"/>
    </row>
    <row r="175" customHeight="1" spans="1:5">
      <c r="A175" s="198" t="s">
        <v>89</v>
      </c>
      <c r="B175" s="204"/>
      <c r="C175" s="204"/>
      <c r="D175" s="14" t="e">
        <f t="shared" si="2"/>
        <v>#DIV/0!</v>
      </c>
      <c r="E175" s="133"/>
    </row>
    <row r="176" customHeight="1" spans="1:5">
      <c r="A176" s="198" t="s">
        <v>84</v>
      </c>
      <c r="B176" s="167"/>
      <c r="C176" s="167"/>
      <c r="D176" s="14" t="e">
        <f t="shared" si="2"/>
        <v>#DIV/0!</v>
      </c>
      <c r="E176" s="133"/>
    </row>
    <row r="177" customHeight="1" spans="1:5">
      <c r="A177" s="198" t="s">
        <v>196</v>
      </c>
      <c r="B177" s="167"/>
      <c r="C177" s="167"/>
      <c r="D177" s="14" t="e">
        <f t="shared" si="2"/>
        <v>#DIV/0!</v>
      </c>
      <c r="E177" s="133"/>
    </row>
    <row r="178" customHeight="1" spans="1:5">
      <c r="A178" s="199" t="s">
        <v>197</v>
      </c>
      <c r="B178" s="14">
        <f>SUM(B179:B184)</f>
        <v>241</v>
      </c>
      <c r="C178" s="14">
        <f>SUM(C179:C184)</f>
        <v>273</v>
      </c>
      <c r="D178" s="14">
        <f t="shared" si="2"/>
        <v>1.13278008298755</v>
      </c>
      <c r="E178" s="133"/>
    </row>
    <row r="179" customHeight="1" spans="1:5">
      <c r="A179" s="199" t="s">
        <v>75</v>
      </c>
      <c r="B179" s="167">
        <v>210</v>
      </c>
      <c r="C179" s="167">
        <v>238</v>
      </c>
      <c r="D179" s="14">
        <f t="shared" si="2"/>
        <v>1.13333333333333</v>
      </c>
      <c r="E179" s="133"/>
    </row>
    <row r="180" customHeight="1" spans="1:5">
      <c r="A180" s="199" t="s">
        <v>76</v>
      </c>
      <c r="B180" s="167">
        <v>31</v>
      </c>
      <c r="C180" s="167">
        <v>35</v>
      </c>
      <c r="D180" s="14">
        <f t="shared" si="2"/>
        <v>1.12903225806452</v>
      </c>
      <c r="E180" s="133"/>
    </row>
    <row r="181" customHeight="1" spans="1:5">
      <c r="A181" s="198" t="s">
        <v>77</v>
      </c>
      <c r="B181" s="167"/>
      <c r="C181" s="167"/>
      <c r="D181" s="14" t="e">
        <f t="shared" si="2"/>
        <v>#DIV/0!</v>
      </c>
      <c r="E181" s="133"/>
    </row>
    <row r="182" customHeight="1" spans="1:5">
      <c r="A182" s="202" t="s">
        <v>1098</v>
      </c>
      <c r="B182" s="167"/>
      <c r="C182" s="167"/>
      <c r="D182" s="14" t="e">
        <f t="shared" si="2"/>
        <v>#DIV/0!</v>
      </c>
      <c r="E182" s="133"/>
    </row>
    <row r="183" customHeight="1" spans="1:5">
      <c r="A183" s="199" t="s">
        <v>84</v>
      </c>
      <c r="B183" s="167"/>
      <c r="C183" s="167"/>
      <c r="D183" s="14" t="e">
        <f t="shared" si="2"/>
        <v>#DIV/0!</v>
      </c>
      <c r="E183" s="133"/>
    </row>
    <row r="184" customHeight="1" spans="1:5">
      <c r="A184" s="199" t="s">
        <v>200</v>
      </c>
      <c r="B184" s="167"/>
      <c r="C184" s="167"/>
      <c r="D184" s="14" t="e">
        <f t="shared" si="2"/>
        <v>#DIV/0!</v>
      </c>
      <c r="E184" s="133"/>
    </row>
    <row r="185" customHeight="1" spans="1:5">
      <c r="A185" s="199" t="s">
        <v>201</v>
      </c>
      <c r="B185" s="14">
        <f>SUM(B186:B191)</f>
        <v>3652</v>
      </c>
      <c r="C185" s="14">
        <f>SUM(C186:C191)</f>
        <v>3930</v>
      </c>
      <c r="D185" s="14">
        <f t="shared" si="2"/>
        <v>1.07612267250821</v>
      </c>
      <c r="E185" s="133"/>
    </row>
    <row r="186" customHeight="1" spans="1:5">
      <c r="A186" s="199" t="s">
        <v>75</v>
      </c>
      <c r="B186" s="167">
        <v>3152</v>
      </c>
      <c r="C186" s="167">
        <v>3380</v>
      </c>
      <c r="D186" s="14">
        <f t="shared" si="2"/>
        <v>1.07233502538071</v>
      </c>
      <c r="E186" s="133"/>
    </row>
    <row r="187" customHeight="1" spans="1:5">
      <c r="A187" s="198" t="s">
        <v>76</v>
      </c>
      <c r="B187" s="167"/>
      <c r="C187" s="167"/>
      <c r="D187" s="14" t="e">
        <f t="shared" si="2"/>
        <v>#DIV/0!</v>
      </c>
      <c r="E187" s="133"/>
    </row>
    <row r="188" customHeight="1" spans="1:5">
      <c r="A188" s="198" t="s">
        <v>77</v>
      </c>
      <c r="B188" s="167">
        <v>200</v>
      </c>
      <c r="C188" s="167">
        <v>200</v>
      </c>
      <c r="D188" s="14">
        <f t="shared" si="2"/>
        <v>1</v>
      </c>
      <c r="E188" s="133"/>
    </row>
    <row r="189" customHeight="1" spans="1:5">
      <c r="A189" s="198" t="s">
        <v>202</v>
      </c>
      <c r="B189" s="167">
        <v>200</v>
      </c>
      <c r="C189" s="167">
        <v>200</v>
      </c>
      <c r="D189" s="14">
        <f t="shared" si="2"/>
        <v>1</v>
      </c>
      <c r="E189" s="133"/>
    </row>
    <row r="190" customHeight="1" spans="1:5">
      <c r="A190" s="199" t="s">
        <v>84</v>
      </c>
      <c r="B190" s="167"/>
      <c r="C190" s="167"/>
      <c r="D190" s="14" t="e">
        <f t="shared" si="2"/>
        <v>#DIV/0!</v>
      </c>
      <c r="E190" s="133"/>
    </row>
    <row r="191" customHeight="1" spans="1:5">
      <c r="A191" s="199" t="s">
        <v>203</v>
      </c>
      <c r="B191" s="167">
        <v>100</v>
      </c>
      <c r="C191" s="167">
        <v>150</v>
      </c>
      <c r="D191" s="14">
        <f t="shared" si="2"/>
        <v>1.5</v>
      </c>
      <c r="E191" s="133"/>
    </row>
    <row r="192" customHeight="1" spans="1:5">
      <c r="A192" s="199" t="s">
        <v>204</v>
      </c>
      <c r="B192" s="14">
        <f>SUM(B193:B198)</f>
        <v>526</v>
      </c>
      <c r="C192" s="14">
        <f>SUM(C193:C198)</f>
        <v>578</v>
      </c>
      <c r="D192" s="14">
        <f t="shared" si="2"/>
        <v>1.09885931558935</v>
      </c>
      <c r="E192" s="133"/>
    </row>
    <row r="193" customHeight="1" spans="1:5">
      <c r="A193" s="198" t="s">
        <v>75</v>
      </c>
      <c r="B193" s="167">
        <v>519</v>
      </c>
      <c r="C193" s="167">
        <v>568</v>
      </c>
      <c r="D193" s="14">
        <f t="shared" si="2"/>
        <v>1.09441233140655</v>
      </c>
      <c r="E193" s="133"/>
    </row>
    <row r="194" customHeight="1" spans="1:5">
      <c r="A194" s="198" t="s">
        <v>76</v>
      </c>
      <c r="B194" s="167"/>
      <c r="C194" s="167"/>
      <c r="D194" s="14" t="e">
        <f t="shared" si="2"/>
        <v>#DIV/0!</v>
      </c>
      <c r="E194" s="133"/>
    </row>
    <row r="195" customHeight="1" spans="1:5">
      <c r="A195" s="198" t="s">
        <v>77</v>
      </c>
      <c r="B195" s="167"/>
      <c r="C195" s="167"/>
      <c r="D195" s="14" t="e">
        <f t="shared" si="2"/>
        <v>#DIV/0!</v>
      </c>
      <c r="E195" s="133"/>
    </row>
    <row r="196" customHeight="1" spans="1:5">
      <c r="A196" s="202" t="s">
        <v>1099</v>
      </c>
      <c r="B196" s="167"/>
      <c r="C196" s="167"/>
      <c r="D196" s="14" t="e">
        <f t="shared" si="2"/>
        <v>#DIV/0!</v>
      </c>
      <c r="E196" s="133"/>
    </row>
    <row r="197" customHeight="1" spans="1:5">
      <c r="A197" s="198" t="s">
        <v>84</v>
      </c>
      <c r="B197" s="167"/>
      <c r="C197" s="167"/>
      <c r="D197" s="14" t="e">
        <f t="shared" si="2"/>
        <v>#DIV/0!</v>
      </c>
      <c r="E197" s="133"/>
    </row>
    <row r="198" customHeight="1" spans="1:5">
      <c r="A198" s="199" t="s">
        <v>205</v>
      </c>
      <c r="B198" s="167">
        <v>7</v>
      </c>
      <c r="C198" s="167">
        <v>10</v>
      </c>
      <c r="D198" s="14">
        <f t="shared" ref="D198:D261" si="3">C198/B198</f>
        <v>1.42857142857143</v>
      </c>
      <c r="E198" s="133"/>
    </row>
    <row r="199" customHeight="1" spans="1:5">
      <c r="A199" s="199" t="s">
        <v>206</v>
      </c>
      <c r="B199" s="14">
        <f>SUM(B200:B204)</f>
        <v>419</v>
      </c>
      <c r="C199" s="14">
        <f>SUM(C200:C204)</f>
        <v>436</v>
      </c>
      <c r="D199" s="14">
        <f t="shared" si="3"/>
        <v>1.04057279236277</v>
      </c>
      <c r="E199" s="133"/>
    </row>
    <row r="200" customHeight="1" spans="1:5">
      <c r="A200" s="63" t="s">
        <v>75</v>
      </c>
      <c r="B200" s="167">
        <v>419</v>
      </c>
      <c r="C200" s="167">
        <v>436</v>
      </c>
      <c r="D200" s="14">
        <f t="shared" si="3"/>
        <v>1.04057279236277</v>
      </c>
      <c r="E200" s="133"/>
    </row>
    <row r="201" customHeight="1" spans="1:5">
      <c r="A201" s="198" t="s">
        <v>76</v>
      </c>
      <c r="B201" s="167"/>
      <c r="C201" s="167"/>
      <c r="D201" s="14" t="e">
        <f t="shared" si="3"/>
        <v>#DIV/0!</v>
      </c>
      <c r="E201" s="133"/>
    </row>
    <row r="202" customHeight="1" spans="1:5">
      <c r="A202" s="198" t="s">
        <v>77</v>
      </c>
      <c r="B202" s="167"/>
      <c r="C202" s="167"/>
      <c r="D202" s="14" t="e">
        <f t="shared" si="3"/>
        <v>#DIV/0!</v>
      </c>
      <c r="E202" s="133"/>
    </row>
    <row r="203" customHeight="1" spans="1:5">
      <c r="A203" s="198" t="s">
        <v>84</v>
      </c>
      <c r="B203" s="167"/>
      <c r="C203" s="167"/>
      <c r="D203" s="14" t="e">
        <f t="shared" si="3"/>
        <v>#DIV/0!</v>
      </c>
      <c r="E203" s="133"/>
    </row>
    <row r="204" customHeight="1" spans="1:5">
      <c r="A204" s="199" t="s">
        <v>207</v>
      </c>
      <c r="B204" s="167"/>
      <c r="C204" s="167"/>
      <c r="D204" s="14" t="e">
        <f t="shared" si="3"/>
        <v>#DIV/0!</v>
      </c>
      <c r="E204" s="133"/>
    </row>
    <row r="205" customHeight="1" spans="1:5">
      <c r="A205" s="199" t="s">
        <v>208</v>
      </c>
      <c r="B205" s="14">
        <f>SUM(B206:B212)</f>
        <v>175</v>
      </c>
      <c r="C205" s="14">
        <f>SUM(C206:C212)</f>
        <v>198</v>
      </c>
      <c r="D205" s="14">
        <f t="shared" si="3"/>
        <v>1.13142857142857</v>
      </c>
      <c r="E205" s="133"/>
    </row>
    <row r="206" customHeight="1" spans="1:5">
      <c r="A206" s="199" t="s">
        <v>75</v>
      </c>
      <c r="B206" s="167">
        <v>133</v>
      </c>
      <c r="C206" s="167">
        <v>150</v>
      </c>
      <c r="D206" s="14">
        <f t="shared" si="3"/>
        <v>1.12781954887218</v>
      </c>
      <c r="E206" s="133"/>
    </row>
    <row r="207" customHeight="1" spans="1:5">
      <c r="A207" s="198" t="s">
        <v>76</v>
      </c>
      <c r="B207" s="167"/>
      <c r="C207" s="167"/>
      <c r="D207" s="14" t="e">
        <f t="shared" si="3"/>
        <v>#DIV/0!</v>
      </c>
      <c r="E207" s="133"/>
    </row>
    <row r="208" customHeight="1" spans="1:5">
      <c r="A208" s="198" t="s">
        <v>77</v>
      </c>
      <c r="B208" s="167"/>
      <c r="C208" s="167"/>
      <c r="D208" s="14" t="e">
        <f t="shared" si="3"/>
        <v>#DIV/0!</v>
      </c>
      <c r="E208" s="133"/>
    </row>
    <row r="209" customHeight="1" spans="1:5">
      <c r="A209" s="202" t="s">
        <v>1100</v>
      </c>
      <c r="B209" s="167">
        <v>40</v>
      </c>
      <c r="C209" s="167">
        <v>46</v>
      </c>
      <c r="D209" s="14">
        <f t="shared" si="3"/>
        <v>1.15</v>
      </c>
      <c r="E209" s="133"/>
    </row>
    <row r="210" customHeight="1" spans="1:5">
      <c r="A210" s="202" t="s">
        <v>1101</v>
      </c>
      <c r="B210" s="167">
        <v>2</v>
      </c>
      <c r="C210" s="167">
        <v>2</v>
      </c>
      <c r="D210" s="14">
        <f t="shared" si="3"/>
        <v>1</v>
      </c>
      <c r="E210" s="133"/>
    </row>
    <row r="211" customHeight="1" spans="1:5">
      <c r="A211" s="198" t="s">
        <v>84</v>
      </c>
      <c r="B211" s="204"/>
      <c r="C211" s="204"/>
      <c r="D211" s="14" t="e">
        <f t="shared" si="3"/>
        <v>#DIV/0!</v>
      </c>
      <c r="E211" s="205"/>
    </row>
    <row r="212" customHeight="1" spans="1:5">
      <c r="A212" s="199" t="s">
        <v>209</v>
      </c>
      <c r="B212" s="204"/>
      <c r="C212" s="204"/>
      <c r="D212" s="14" t="e">
        <f t="shared" si="3"/>
        <v>#DIV/0!</v>
      </c>
      <c r="E212" s="205"/>
    </row>
    <row r="213" customHeight="1" spans="1:5">
      <c r="A213" s="199" t="s">
        <v>210</v>
      </c>
      <c r="B213" s="149">
        <f>SUM(B214:B218)</f>
        <v>0</v>
      </c>
      <c r="C213" s="149">
        <f>SUM(C214:C218)</f>
        <v>0</v>
      </c>
      <c r="D213" s="14" t="e">
        <f t="shared" si="3"/>
        <v>#DIV/0!</v>
      </c>
      <c r="E213" s="205"/>
    </row>
    <row r="214" customHeight="1" spans="1:5">
      <c r="A214" s="199" t="s">
        <v>75</v>
      </c>
      <c r="B214" s="167"/>
      <c r="C214" s="167"/>
      <c r="D214" s="14" t="e">
        <f t="shared" si="3"/>
        <v>#DIV/0!</v>
      </c>
      <c r="E214" s="133"/>
    </row>
    <row r="215" customHeight="1" spans="1:5">
      <c r="A215" s="63" t="s">
        <v>76</v>
      </c>
      <c r="B215" s="167"/>
      <c r="C215" s="167"/>
      <c r="D215" s="14" t="e">
        <f t="shared" si="3"/>
        <v>#DIV/0!</v>
      </c>
      <c r="E215" s="133"/>
    </row>
    <row r="216" customHeight="1" spans="1:5">
      <c r="A216" s="198" t="s">
        <v>77</v>
      </c>
      <c r="B216" s="206"/>
      <c r="C216" s="206"/>
      <c r="D216" s="14" t="e">
        <f t="shared" si="3"/>
        <v>#DIV/0!</v>
      </c>
      <c r="E216" s="133"/>
    </row>
    <row r="217" customHeight="1" spans="1:5">
      <c r="A217" s="198" t="s">
        <v>84</v>
      </c>
      <c r="B217" s="206"/>
      <c r="C217" s="206"/>
      <c r="D217" s="14" t="e">
        <f t="shared" si="3"/>
        <v>#DIV/0!</v>
      </c>
      <c r="E217" s="133"/>
    </row>
    <row r="218" customHeight="1" spans="1:5">
      <c r="A218" s="198" t="s">
        <v>211</v>
      </c>
      <c r="B218" s="206"/>
      <c r="C218" s="206"/>
      <c r="D218" s="14" t="e">
        <f t="shared" si="3"/>
        <v>#DIV/0!</v>
      </c>
      <c r="E218" s="133"/>
    </row>
    <row r="219" customHeight="1" spans="1:5">
      <c r="A219" s="199" t="s">
        <v>212</v>
      </c>
      <c r="B219" s="207">
        <f>SUM(B220:B224)</f>
        <v>0</v>
      </c>
      <c r="C219" s="207">
        <f>SUM(C220:C224)</f>
        <v>0</v>
      </c>
      <c r="D219" s="14" t="e">
        <f t="shared" si="3"/>
        <v>#DIV/0!</v>
      </c>
      <c r="E219" s="133"/>
    </row>
    <row r="220" customHeight="1" spans="1:5">
      <c r="A220" s="199" t="s">
        <v>75</v>
      </c>
      <c r="B220" s="208"/>
      <c r="C220" s="208"/>
      <c r="D220" s="14" t="e">
        <f t="shared" si="3"/>
        <v>#DIV/0!</v>
      </c>
      <c r="E220" s="133"/>
    </row>
    <row r="221" customHeight="1" spans="1:5">
      <c r="A221" s="199" t="s">
        <v>76</v>
      </c>
      <c r="B221" s="208"/>
      <c r="C221" s="208"/>
      <c r="D221" s="14" t="e">
        <f t="shared" si="3"/>
        <v>#DIV/0!</v>
      </c>
      <c r="E221" s="133"/>
    </row>
    <row r="222" customHeight="1" spans="1:5">
      <c r="A222" s="198" t="s">
        <v>77</v>
      </c>
      <c r="B222" s="208"/>
      <c r="C222" s="208"/>
      <c r="D222" s="14" t="e">
        <f t="shared" si="3"/>
        <v>#DIV/0!</v>
      </c>
      <c r="E222" s="133"/>
    </row>
    <row r="223" customHeight="1" spans="1:5">
      <c r="A223" s="198" t="s">
        <v>84</v>
      </c>
      <c r="B223" s="208"/>
      <c r="C223" s="208"/>
      <c r="D223" s="14" t="e">
        <f t="shared" si="3"/>
        <v>#DIV/0!</v>
      </c>
      <c r="E223" s="133"/>
    </row>
    <row r="224" customHeight="1" spans="1:5">
      <c r="A224" s="198" t="s">
        <v>213</v>
      </c>
      <c r="B224" s="208"/>
      <c r="C224" s="208"/>
      <c r="D224" s="14" t="e">
        <f t="shared" si="3"/>
        <v>#DIV/0!</v>
      </c>
      <c r="E224" s="133"/>
    </row>
    <row r="225" customHeight="1" spans="1:5">
      <c r="A225" s="202" t="s">
        <v>1102</v>
      </c>
      <c r="B225" s="209">
        <f>SUM(B226:B230)</f>
        <v>0</v>
      </c>
      <c r="C225" s="209">
        <f>SUM(C226:C230)</f>
        <v>0</v>
      </c>
      <c r="D225" s="14" t="e">
        <f t="shared" si="3"/>
        <v>#DIV/0!</v>
      </c>
      <c r="E225" s="133"/>
    </row>
    <row r="226" customHeight="1" spans="1:5">
      <c r="A226" s="202" t="s">
        <v>1103</v>
      </c>
      <c r="B226" s="208"/>
      <c r="C226" s="208"/>
      <c r="D226" s="14" t="e">
        <f t="shared" si="3"/>
        <v>#DIV/0!</v>
      </c>
      <c r="E226" s="133"/>
    </row>
    <row r="227" customHeight="1" spans="1:5">
      <c r="A227" s="202" t="s">
        <v>1104</v>
      </c>
      <c r="B227" s="208"/>
      <c r="C227" s="208"/>
      <c r="D227" s="14" t="e">
        <f t="shared" si="3"/>
        <v>#DIV/0!</v>
      </c>
      <c r="E227" s="133"/>
    </row>
    <row r="228" customHeight="1" spans="1:5">
      <c r="A228" s="202" t="s">
        <v>1105</v>
      </c>
      <c r="B228" s="206"/>
      <c r="C228" s="206"/>
      <c r="D228" s="14" t="e">
        <f t="shared" si="3"/>
        <v>#DIV/0!</v>
      </c>
      <c r="E228" s="133"/>
    </row>
    <row r="229" customHeight="1" spans="1:5">
      <c r="A229" s="202" t="s">
        <v>1106</v>
      </c>
      <c r="B229" s="206"/>
      <c r="C229" s="206"/>
      <c r="D229" s="14" t="e">
        <f t="shared" si="3"/>
        <v>#DIV/0!</v>
      </c>
      <c r="E229" s="133"/>
    </row>
    <row r="230" customHeight="1" spans="1:5">
      <c r="A230" s="202" t="s">
        <v>1107</v>
      </c>
      <c r="B230" s="206"/>
      <c r="C230" s="206"/>
      <c r="D230" s="14" t="e">
        <f t="shared" si="3"/>
        <v>#DIV/0!</v>
      </c>
      <c r="E230" s="133"/>
    </row>
    <row r="231" customHeight="1" spans="1:5">
      <c r="A231" s="202" t="s">
        <v>1108</v>
      </c>
      <c r="B231" s="207">
        <f>SUM(B232:B247)</f>
        <v>2847</v>
      </c>
      <c r="C231" s="207">
        <f>SUM(C232:C247)</f>
        <v>3047</v>
      </c>
      <c r="D231" s="14">
        <f t="shared" si="3"/>
        <v>1.07024938531788</v>
      </c>
      <c r="E231" s="133"/>
    </row>
    <row r="232" customHeight="1" spans="1:5">
      <c r="A232" s="202" t="s">
        <v>1103</v>
      </c>
      <c r="B232" s="167">
        <v>1764</v>
      </c>
      <c r="C232" s="167">
        <v>1916</v>
      </c>
      <c r="D232" s="14">
        <f t="shared" si="3"/>
        <v>1.08616780045351</v>
      </c>
      <c r="E232" s="133"/>
    </row>
    <row r="233" customHeight="1" spans="1:5">
      <c r="A233" s="202" t="s">
        <v>1104</v>
      </c>
      <c r="B233" s="167"/>
      <c r="C233" s="167"/>
      <c r="D233" s="14" t="e">
        <f t="shared" si="3"/>
        <v>#DIV/0!</v>
      </c>
      <c r="E233" s="133"/>
    </row>
    <row r="234" customHeight="1" spans="1:5">
      <c r="A234" s="202" t="s">
        <v>1105</v>
      </c>
      <c r="B234" s="167"/>
      <c r="C234" s="167"/>
      <c r="D234" s="14" t="e">
        <f t="shared" si="3"/>
        <v>#DIV/0!</v>
      </c>
      <c r="E234" s="133"/>
    </row>
    <row r="235" customHeight="1" spans="1:5">
      <c r="A235" s="202" t="s">
        <v>1109</v>
      </c>
      <c r="B235" s="167"/>
      <c r="C235" s="167"/>
      <c r="D235" s="14" t="e">
        <f t="shared" si="3"/>
        <v>#DIV/0!</v>
      </c>
      <c r="E235" s="133"/>
    </row>
    <row r="236" customHeight="1" spans="1:5">
      <c r="A236" s="202" t="s">
        <v>1110</v>
      </c>
      <c r="B236" s="167"/>
      <c r="C236" s="167"/>
      <c r="D236" s="14" t="e">
        <f t="shared" si="3"/>
        <v>#DIV/0!</v>
      </c>
      <c r="E236" s="133"/>
    </row>
    <row r="237" customHeight="1" spans="1:5">
      <c r="A237" s="202" t="s">
        <v>1111</v>
      </c>
      <c r="B237" s="167">
        <v>30</v>
      </c>
      <c r="C237" s="167">
        <v>35</v>
      </c>
      <c r="D237" s="14">
        <f t="shared" si="3"/>
        <v>1.16666666666667</v>
      </c>
      <c r="E237" s="133"/>
    </row>
    <row r="238" customHeight="1" spans="1:5">
      <c r="A238" s="202" t="s">
        <v>1112</v>
      </c>
      <c r="B238" s="167"/>
      <c r="C238" s="167"/>
      <c r="D238" s="14" t="e">
        <f t="shared" si="3"/>
        <v>#DIV/0!</v>
      </c>
      <c r="E238" s="133"/>
    </row>
    <row r="239" customHeight="1" spans="1:5">
      <c r="A239" s="202" t="s">
        <v>1113</v>
      </c>
      <c r="B239" s="167"/>
      <c r="C239" s="167"/>
      <c r="D239" s="14" t="e">
        <f t="shared" si="3"/>
        <v>#DIV/0!</v>
      </c>
      <c r="E239" s="133"/>
    </row>
    <row r="240" customHeight="1" spans="1:5">
      <c r="A240" s="202" t="s">
        <v>1114</v>
      </c>
      <c r="B240" s="167"/>
      <c r="C240" s="167"/>
      <c r="D240" s="14" t="e">
        <f t="shared" si="3"/>
        <v>#DIV/0!</v>
      </c>
      <c r="E240" s="133"/>
    </row>
    <row r="241" customHeight="1" spans="1:5">
      <c r="A241" s="202" t="s">
        <v>1115</v>
      </c>
      <c r="B241" s="167"/>
      <c r="C241" s="167"/>
      <c r="D241" s="14" t="e">
        <f t="shared" si="3"/>
        <v>#DIV/0!</v>
      </c>
      <c r="E241" s="133"/>
    </row>
    <row r="242" customHeight="1" spans="1:5">
      <c r="A242" s="202" t="s">
        <v>1116</v>
      </c>
      <c r="B242" s="167"/>
      <c r="C242" s="167"/>
      <c r="D242" s="14" t="e">
        <f t="shared" si="3"/>
        <v>#DIV/0!</v>
      </c>
      <c r="E242" s="133"/>
    </row>
    <row r="243" customHeight="1" spans="1:5">
      <c r="A243" s="202" t="s">
        <v>1117</v>
      </c>
      <c r="B243" s="167"/>
      <c r="C243" s="167"/>
      <c r="D243" s="14" t="e">
        <f t="shared" si="3"/>
        <v>#DIV/0!</v>
      </c>
      <c r="E243" s="133"/>
    </row>
    <row r="244" customHeight="1" spans="1:5">
      <c r="A244" s="202" t="s">
        <v>1118</v>
      </c>
      <c r="B244" s="167"/>
      <c r="C244" s="167"/>
      <c r="D244" s="14" t="e">
        <f t="shared" si="3"/>
        <v>#DIV/0!</v>
      </c>
      <c r="E244" s="133"/>
    </row>
    <row r="245" customHeight="1" spans="1:5">
      <c r="A245" s="202" t="s">
        <v>1119</v>
      </c>
      <c r="B245" s="167"/>
      <c r="C245" s="167"/>
      <c r="D245" s="14" t="e">
        <f t="shared" si="3"/>
        <v>#DIV/0!</v>
      </c>
      <c r="E245" s="133"/>
    </row>
    <row r="246" customHeight="1" spans="1:5">
      <c r="A246" s="202" t="s">
        <v>1106</v>
      </c>
      <c r="B246" s="167"/>
      <c r="C246" s="167"/>
      <c r="D246" s="14" t="e">
        <f t="shared" si="3"/>
        <v>#DIV/0!</v>
      </c>
      <c r="E246" s="133"/>
    </row>
    <row r="247" customHeight="1" spans="1:5">
      <c r="A247" s="202" t="s">
        <v>1120</v>
      </c>
      <c r="B247" s="167">
        <v>1053</v>
      </c>
      <c r="C247" s="167">
        <v>1096</v>
      </c>
      <c r="D247" s="14">
        <f t="shared" si="3"/>
        <v>1.04083570750237</v>
      </c>
      <c r="E247" s="133"/>
    </row>
    <row r="248" customHeight="1" spans="1:5">
      <c r="A248" s="199" t="s">
        <v>214</v>
      </c>
      <c r="B248" s="14">
        <f>SUM(B249:B250)</f>
        <v>12</v>
      </c>
      <c r="C248" s="14">
        <f>SUM(C249:C250)</f>
        <v>640</v>
      </c>
      <c r="D248" s="14">
        <f t="shared" si="3"/>
        <v>53.3333333333333</v>
      </c>
      <c r="E248" s="133"/>
    </row>
    <row r="249" customHeight="1" spans="1:5">
      <c r="A249" s="199" t="s">
        <v>215</v>
      </c>
      <c r="B249" s="167"/>
      <c r="C249" s="167"/>
      <c r="D249" s="14" t="e">
        <f t="shared" si="3"/>
        <v>#DIV/0!</v>
      </c>
      <c r="E249" s="133"/>
    </row>
    <row r="250" customHeight="1" spans="1:5">
      <c r="A250" s="199" t="s">
        <v>216</v>
      </c>
      <c r="B250" s="167">
        <v>12</v>
      </c>
      <c r="C250" s="167">
        <v>640</v>
      </c>
      <c r="D250" s="14">
        <f t="shared" si="3"/>
        <v>53.3333333333333</v>
      </c>
      <c r="E250" s="133"/>
    </row>
    <row r="251" customHeight="1" spans="1:5">
      <c r="A251" s="63" t="s">
        <v>217</v>
      </c>
      <c r="B251" s="210">
        <f>B252+B253</f>
        <v>0</v>
      </c>
      <c r="C251" s="210">
        <f>C252+C253</f>
        <v>0</v>
      </c>
      <c r="D251" s="14" t="e">
        <f t="shared" si="3"/>
        <v>#DIV/0!</v>
      </c>
      <c r="E251" s="133"/>
    </row>
    <row r="252" customHeight="1" spans="1:5">
      <c r="A252" s="198" t="s">
        <v>218</v>
      </c>
      <c r="B252" s="167"/>
      <c r="C252" s="167"/>
      <c r="D252" s="14" t="e">
        <f t="shared" si="3"/>
        <v>#DIV/0!</v>
      </c>
      <c r="E252" s="133"/>
    </row>
    <row r="253" customHeight="1" spans="1:5">
      <c r="A253" s="198" t="s">
        <v>219</v>
      </c>
      <c r="B253" s="167"/>
      <c r="C253" s="167"/>
      <c r="D253" s="14" t="e">
        <f t="shared" si="3"/>
        <v>#DIV/0!</v>
      </c>
      <c r="E253" s="133"/>
    </row>
    <row r="254" customHeight="1" spans="1:5">
      <c r="A254" s="63" t="s">
        <v>220</v>
      </c>
      <c r="B254" s="210">
        <f>B255+B265</f>
        <v>0</v>
      </c>
      <c r="C254" s="210">
        <f>C255+C265</f>
        <v>276</v>
      </c>
      <c r="D254" s="14" t="e">
        <f t="shared" si="3"/>
        <v>#DIV/0!</v>
      </c>
      <c r="E254" s="133"/>
    </row>
    <row r="255" customHeight="1" spans="1:5">
      <c r="A255" s="199" t="s">
        <v>221</v>
      </c>
      <c r="B255" s="14">
        <f>SUM(B256:B264)</f>
        <v>0</v>
      </c>
      <c r="C255" s="14">
        <f>SUM(C256:C264)</f>
        <v>276</v>
      </c>
      <c r="D255" s="14" t="e">
        <f t="shared" si="3"/>
        <v>#DIV/0!</v>
      </c>
      <c r="E255" s="133"/>
    </row>
    <row r="256" customHeight="1" spans="1:5">
      <c r="A256" s="199" t="s">
        <v>222</v>
      </c>
      <c r="B256" s="167"/>
      <c r="C256" s="167"/>
      <c r="D256" s="14" t="e">
        <f t="shared" si="3"/>
        <v>#DIV/0!</v>
      </c>
      <c r="E256" s="133"/>
    </row>
    <row r="257" customHeight="1" spans="1:5">
      <c r="A257" s="198" t="s">
        <v>223</v>
      </c>
      <c r="B257" s="167"/>
      <c r="C257" s="167"/>
      <c r="D257" s="14" t="e">
        <f t="shared" si="3"/>
        <v>#DIV/0!</v>
      </c>
      <c r="E257" s="133"/>
    </row>
    <row r="258" customHeight="1" spans="1:5">
      <c r="A258" s="198" t="s">
        <v>224</v>
      </c>
      <c r="B258" s="167"/>
      <c r="C258" s="167"/>
      <c r="D258" s="14" t="e">
        <f t="shared" si="3"/>
        <v>#DIV/0!</v>
      </c>
      <c r="E258" s="133"/>
    </row>
    <row r="259" customHeight="1" spans="1:5">
      <c r="A259" s="198" t="s">
        <v>225</v>
      </c>
      <c r="B259" s="167"/>
      <c r="C259" s="167"/>
      <c r="D259" s="14" t="e">
        <f t="shared" si="3"/>
        <v>#DIV/0!</v>
      </c>
      <c r="E259" s="133"/>
    </row>
    <row r="260" customHeight="1" spans="1:5">
      <c r="A260" s="199" t="s">
        <v>226</v>
      </c>
      <c r="B260" s="167"/>
      <c r="C260" s="167"/>
      <c r="D260" s="14" t="e">
        <f t="shared" si="3"/>
        <v>#DIV/0!</v>
      </c>
      <c r="E260" s="133"/>
    </row>
    <row r="261" customHeight="1" spans="1:5">
      <c r="A261" s="199" t="s">
        <v>227</v>
      </c>
      <c r="B261" s="167"/>
      <c r="C261" s="167"/>
      <c r="D261" s="14" t="e">
        <f t="shared" si="3"/>
        <v>#DIV/0!</v>
      </c>
      <c r="E261" s="133"/>
    </row>
    <row r="262" customHeight="1" spans="1:5">
      <c r="A262" s="199" t="s">
        <v>228</v>
      </c>
      <c r="B262" s="167"/>
      <c r="C262" s="167"/>
      <c r="D262" s="14" t="e">
        <f t="shared" ref="D262:D325" si="4">C262/B262</f>
        <v>#DIV/0!</v>
      </c>
      <c r="E262" s="133"/>
    </row>
    <row r="263" customHeight="1" spans="1:5">
      <c r="A263" s="199" t="s">
        <v>229</v>
      </c>
      <c r="B263" s="167"/>
      <c r="C263" s="167"/>
      <c r="D263" s="14" t="e">
        <f t="shared" si="4"/>
        <v>#DIV/0!</v>
      </c>
      <c r="E263" s="133"/>
    </row>
    <row r="264" customHeight="1" spans="1:5">
      <c r="A264" s="199" t="s">
        <v>230</v>
      </c>
      <c r="B264" s="167"/>
      <c r="C264" s="167">
        <v>276</v>
      </c>
      <c r="D264" s="14" t="e">
        <f t="shared" si="4"/>
        <v>#DIV/0!</v>
      </c>
      <c r="E264" s="133"/>
    </row>
    <row r="265" customHeight="1" spans="1:5">
      <c r="A265" s="199" t="s">
        <v>231</v>
      </c>
      <c r="B265" s="167"/>
      <c r="C265" s="167"/>
      <c r="D265" s="14" t="e">
        <f t="shared" si="4"/>
        <v>#DIV/0!</v>
      </c>
      <c r="E265" s="133"/>
    </row>
    <row r="266" customHeight="1" spans="1:5">
      <c r="A266" s="63" t="s">
        <v>232</v>
      </c>
      <c r="B266" s="210">
        <f>B267+B270+B279+B286+B294+B303+B319+B329+B339+B347+B353</f>
        <v>11597</v>
      </c>
      <c r="C266" s="210">
        <f>C267+C270+C279+C286+C294+C303+C319+C329+C339+C347+C353</f>
        <v>13108</v>
      </c>
      <c r="D266" s="14">
        <f t="shared" si="4"/>
        <v>1.13029231697853</v>
      </c>
      <c r="E266" s="133"/>
    </row>
    <row r="267" customHeight="1" spans="1:5">
      <c r="A267" s="198" t="s">
        <v>1121</v>
      </c>
      <c r="B267" s="14">
        <f>SUM(B268:B269)</f>
        <v>224</v>
      </c>
      <c r="C267" s="14">
        <f>SUM(C268:C269)</f>
        <v>230</v>
      </c>
      <c r="D267" s="14">
        <f t="shared" si="4"/>
        <v>1.02678571428571</v>
      </c>
      <c r="E267" s="133"/>
    </row>
    <row r="268" customHeight="1" spans="1:5">
      <c r="A268" s="198" t="s">
        <v>1122</v>
      </c>
      <c r="B268" s="167"/>
      <c r="C268" s="167"/>
      <c r="D268" s="14" t="e">
        <f t="shared" si="4"/>
        <v>#DIV/0!</v>
      </c>
      <c r="E268" s="133"/>
    </row>
    <row r="269" customHeight="1" spans="1:5">
      <c r="A269" s="199" t="s">
        <v>1123</v>
      </c>
      <c r="B269" s="167">
        <v>224</v>
      </c>
      <c r="C269" s="167">
        <v>230</v>
      </c>
      <c r="D269" s="14">
        <f t="shared" si="4"/>
        <v>1.02678571428571</v>
      </c>
      <c r="E269" s="133"/>
    </row>
    <row r="270" customHeight="1" spans="1:5">
      <c r="A270" s="199" t="s">
        <v>243</v>
      </c>
      <c r="B270" s="14">
        <f>SUM(B271:B278)</f>
        <v>7077</v>
      </c>
      <c r="C270" s="14">
        <f>SUM(C271:C278)</f>
        <v>7912</v>
      </c>
      <c r="D270" s="14">
        <f t="shared" si="4"/>
        <v>1.11798784795817</v>
      </c>
      <c r="E270" s="133"/>
    </row>
    <row r="271" customHeight="1" spans="1:5">
      <c r="A271" s="199" t="s">
        <v>75</v>
      </c>
      <c r="B271" s="167">
        <v>5755</v>
      </c>
      <c r="C271" s="167">
        <v>6092</v>
      </c>
      <c r="D271" s="14">
        <f t="shared" si="4"/>
        <v>1.05855777584709</v>
      </c>
      <c r="E271" s="133"/>
    </row>
    <row r="272" customHeight="1" spans="1:5">
      <c r="A272" s="199" t="s">
        <v>76</v>
      </c>
      <c r="B272" s="167">
        <v>5</v>
      </c>
      <c r="C272" s="167">
        <v>10</v>
      </c>
      <c r="D272" s="14">
        <f t="shared" si="4"/>
        <v>2</v>
      </c>
      <c r="E272" s="133"/>
    </row>
    <row r="273" customHeight="1" spans="1:5">
      <c r="A273" s="199" t="s">
        <v>77</v>
      </c>
      <c r="B273" s="167"/>
      <c r="C273" s="167"/>
      <c r="D273" s="14" t="e">
        <f t="shared" si="4"/>
        <v>#DIV/0!</v>
      </c>
      <c r="E273" s="133"/>
    </row>
    <row r="274" customHeight="1" spans="1:5">
      <c r="A274" s="199" t="s">
        <v>118</v>
      </c>
      <c r="B274" s="167"/>
      <c r="C274" s="167"/>
      <c r="D274" s="14" t="e">
        <f t="shared" si="4"/>
        <v>#DIV/0!</v>
      </c>
      <c r="E274" s="133"/>
    </row>
    <row r="275" customHeight="1" spans="1:5">
      <c r="A275" s="211" t="s">
        <v>1124</v>
      </c>
      <c r="B275" s="167"/>
      <c r="C275" s="167"/>
      <c r="D275" s="14" t="e">
        <f t="shared" si="4"/>
        <v>#DIV/0!</v>
      </c>
      <c r="E275" s="133"/>
    </row>
    <row r="276" customHeight="1" spans="1:5">
      <c r="A276" s="211" t="s">
        <v>1125</v>
      </c>
      <c r="B276" s="167"/>
      <c r="C276" s="167"/>
      <c r="D276" s="14" t="e">
        <f t="shared" si="4"/>
        <v>#DIV/0!</v>
      </c>
      <c r="E276" s="133"/>
    </row>
    <row r="277" customHeight="1" spans="1:5">
      <c r="A277" s="199" t="s">
        <v>84</v>
      </c>
      <c r="B277" s="167"/>
      <c r="C277" s="167"/>
      <c r="D277" s="14" t="e">
        <f t="shared" si="4"/>
        <v>#DIV/0!</v>
      </c>
      <c r="E277" s="133"/>
    </row>
    <row r="278" customHeight="1" spans="1:5">
      <c r="A278" s="199" t="s">
        <v>259</v>
      </c>
      <c r="B278" s="167">
        <v>1317</v>
      </c>
      <c r="C278" s="167">
        <v>1810</v>
      </c>
      <c r="D278" s="14">
        <f t="shared" si="4"/>
        <v>1.37433561123766</v>
      </c>
      <c r="E278" s="133"/>
    </row>
    <row r="279" customHeight="1" spans="1:5">
      <c r="A279" s="198" t="s">
        <v>260</v>
      </c>
      <c r="B279" s="14">
        <f>SUM(B280:B285)</f>
        <v>0</v>
      </c>
      <c r="C279" s="14">
        <f>SUM(C280:C285)</f>
        <v>0</v>
      </c>
      <c r="D279" s="14" t="e">
        <f t="shared" si="4"/>
        <v>#DIV/0!</v>
      </c>
      <c r="E279" s="133"/>
    </row>
    <row r="280" customHeight="1" spans="1:5">
      <c r="A280" s="198" t="s">
        <v>75</v>
      </c>
      <c r="B280" s="167"/>
      <c r="C280" s="167"/>
      <c r="D280" s="14" t="e">
        <f t="shared" si="4"/>
        <v>#DIV/0!</v>
      </c>
      <c r="E280" s="133"/>
    </row>
    <row r="281" customHeight="1" spans="1:5">
      <c r="A281" s="198" t="s">
        <v>76</v>
      </c>
      <c r="B281" s="167"/>
      <c r="C281" s="167"/>
      <c r="D281" s="14" t="e">
        <f t="shared" si="4"/>
        <v>#DIV/0!</v>
      </c>
      <c r="E281" s="133"/>
    </row>
    <row r="282" customHeight="1" spans="1:5">
      <c r="A282" s="199" t="s">
        <v>77</v>
      </c>
      <c r="B282" s="167"/>
      <c r="C282" s="167"/>
      <c r="D282" s="14" t="e">
        <f t="shared" si="4"/>
        <v>#DIV/0!</v>
      </c>
      <c r="E282" s="133"/>
    </row>
    <row r="283" customHeight="1" spans="1:5">
      <c r="A283" s="199" t="s">
        <v>261</v>
      </c>
      <c r="B283" s="167"/>
      <c r="C283" s="167"/>
      <c r="D283" s="14" t="e">
        <f t="shared" si="4"/>
        <v>#DIV/0!</v>
      </c>
      <c r="E283" s="133"/>
    </row>
    <row r="284" customHeight="1" spans="1:5">
      <c r="A284" s="199" t="s">
        <v>84</v>
      </c>
      <c r="B284" s="167"/>
      <c r="C284" s="167"/>
      <c r="D284" s="14" t="e">
        <f t="shared" si="4"/>
        <v>#DIV/0!</v>
      </c>
      <c r="E284" s="133"/>
    </row>
    <row r="285" customHeight="1" spans="1:5">
      <c r="A285" s="63" t="s">
        <v>262</v>
      </c>
      <c r="B285" s="167"/>
      <c r="C285" s="167"/>
      <c r="D285" s="14" t="e">
        <f t="shared" si="4"/>
        <v>#DIV/0!</v>
      </c>
      <c r="E285" s="133"/>
    </row>
    <row r="286" customHeight="1" spans="1:5">
      <c r="A286" s="200" t="s">
        <v>263</v>
      </c>
      <c r="B286" s="14">
        <f>SUM(B287:B293)</f>
        <v>0</v>
      </c>
      <c r="C286" s="14">
        <f>SUM(C287:C293)</f>
        <v>0</v>
      </c>
      <c r="D286" s="14" t="e">
        <f t="shared" si="4"/>
        <v>#DIV/0!</v>
      </c>
      <c r="E286" s="133"/>
    </row>
    <row r="287" customHeight="1" spans="1:5">
      <c r="A287" s="198" t="s">
        <v>75</v>
      </c>
      <c r="B287" s="167"/>
      <c r="C287" s="167"/>
      <c r="D287" s="14" t="e">
        <f t="shared" si="4"/>
        <v>#DIV/0!</v>
      </c>
      <c r="E287" s="133"/>
    </row>
    <row r="288" customHeight="1" spans="1:5">
      <c r="A288" s="198" t="s">
        <v>76</v>
      </c>
      <c r="B288" s="167"/>
      <c r="C288" s="167"/>
      <c r="D288" s="14" t="e">
        <f t="shared" si="4"/>
        <v>#DIV/0!</v>
      </c>
      <c r="E288" s="133"/>
    </row>
    <row r="289" customHeight="1" spans="1:5">
      <c r="A289" s="199" t="s">
        <v>77</v>
      </c>
      <c r="B289" s="167"/>
      <c r="C289" s="167"/>
      <c r="D289" s="14" t="e">
        <f t="shared" si="4"/>
        <v>#DIV/0!</v>
      </c>
      <c r="E289" s="133"/>
    </row>
    <row r="290" customHeight="1" spans="1:5">
      <c r="A290" s="199" t="s">
        <v>269</v>
      </c>
      <c r="B290" s="167"/>
      <c r="C290" s="167"/>
      <c r="D290" s="14" t="e">
        <f t="shared" si="4"/>
        <v>#DIV/0!</v>
      </c>
      <c r="E290" s="133"/>
    </row>
    <row r="291" customHeight="1" spans="1:5">
      <c r="A291" s="211" t="s">
        <v>1126</v>
      </c>
      <c r="B291" s="167"/>
      <c r="C291" s="167"/>
      <c r="D291" s="14" t="e">
        <f t="shared" si="4"/>
        <v>#DIV/0!</v>
      </c>
      <c r="E291" s="133"/>
    </row>
    <row r="292" customHeight="1" spans="1:5">
      <c r="A292" s="199" t="s">
        <v>84</v>
      </c>
      <c r="B292" s="167"/>
      <c r="C292" s="167"/>
      <c r="D292" s="14" t="e">
        <f t="shared" si="4"/>
        <v>#DIV/0!</v>
      </c>
      <c r="E292" s="133"/>
    </row>
    <row r="293" customHeight="1" spans="1:5">
      <c r="A293" s="199" t="s">
        <v>270</v>
      </c>
      <c r="B293" s="167"/>
      <c r="C293" s="167"/>
      <c r="D293" s="14" t="e">
        <f t="shared" si="4"/>
        <v>#DIV/0!</v>
      </c>
      <c r="E293" s="133"/>
    </row>
    <row r="294" customHeight="1" spans="1:5">
      <c r="A294" s="63" t="s">
        <v>271</v>
      </c>
      <c r="B294" s="14">
        <f>SUM(B295:B302)</f>
        <v>0</v>
      </c>
      <c r="C294" s="14">
        <f>SUM(C295:C302)</f>
        <v>0</v>
      </c>
      <c r="D294" s="14" t="e">
        <f t="shared" si="4"/>
        <v>#DIV/0!</v>
      </c>
      <c r="E294" s="133"/>
    </row>
    <row r="295" customHeight="1" spans="1:5">
      <c r="A295" s="198" t="s">
        <v>75</v>
      </c>
      <c r="B295" s="167"/>
      <c r="C295" s="167"/>
      <c r="D295" s="14" t="e">
        <f t="shared" si="4"/>
        <v>#DIV/0!</v>
      </c>
      <c r="E295" s="133"/>
    </row>
    <row r="296" customHeight="1" spans="1:5">
      <c r="A296" s="198" t="s">
        <v>76</v>
      </c>
      <c r="B296" s="167"/>
      <c r="C296" s="167"/>
      <c r="D296" s="14" t="e">
        <f t="shared" si="4"/>
        <v>#DIV/0!</v>
      </c>
      <c r="E296" s="133"/>
    </row>
    <row r="297" customHeight="1" spans="1:5">
      <c r="A297" s="198" t="s">
        <v>77</v>
      </c>
      <c r="B297" s="167"/>
      <c r="C297" s="167"/>
      <c r="D297" s="14" t="e">
        <f t="shared" si="4"/>
        <v>#DIV/0!</v>
      </c>
      <c r="E297" s="133"/>
    </row>
    <row r="298" customHeight="1" spans="1:5">
      <c r="A298" s="199" t="s">
        <v>272</v>
      </c>
      <c r="B298" s="167"/>
      <c r="C298" s="167"/>
      <c r="D298" s="14" t="e">
        <f t="shared" si="4"/>
        <v>#DIV/0!</v>
      </c>
      <c r="E298" s="133"/>
    </row>
    <row r="299" customHeight="1" spans="1:5">
      <c r="A299" s="199" t="s">
        <v>273</v>
      </c>
      <c r="B299" s="167"/>
      <c r="C299" s="167"/>
      <c r="D299" s="14" t="e">
        <f t="shared" si="4"/>
        <v>#DIV/0!</v>
      </c>
      <c r="E299" s="133"/>
    </row>
    <row r="300" customHeight="1" spans="1:5">
      <c r="A300" s="199" t="s">
        <v>274</v>
      </c>
      <c r="B300" s="167"/>
      <c r="C300" s="167"/>
      <c r="D300" s="14" t="e">
        <f t="shared" si="4"/>
        <v>#DIV/0!</v>
      </c>
      <c r="E300" s="133"/>
    </row>
    <row r="301" customHeight="1" spans="1:5">
      <c r="A301" s="198" t="s">
        <v>84</v>
      </c>
      <c r="B301" s="167"/>
      <c r="C301" s="167"/>
      <c r="D301" s="14" t="e">
        <f t="shared" si="4"/>
        <v>#DIV/0!</v>
      </c>
      <c r="E301" s="133"/>
    </row>
    <row r="302" customHeight="1" spans="1:5">
      <c r="A302" s="198" t="s">
        <v>275</v>
      </c>
      <c r="B302" s="167"/>
      <c r="C302" s="167"/>
      <c r="D302" s="14" t="e">
        <f t="shared" si="4"/>
        <v>#DIV/0!</v>
      </c>
      <c r="E302" s="133"/>
    </row>
    <row r="303" customHeight="1" spans="1:5">
      <c r="A303" s="198" t="s">
        <v>276</v>
      </c>
      <c r="B303" s="14">
        <f>SUM(B304:B318)</f>
        <v>1123</v>
      </c>
      <c r="C303" s="14">
        <f>SUM(C304:C318)</f>
        <v>1235</v>
      </c>
      <c r="D303" s="14">
        <f t="shared" si="4"/>
        <v>1.09973285841496</v>
      </c>
      <c r="E303" s="133"/>
    </row>
    <row r="304" customHeight="1" spans="1:5">
      <c r="A304" s="199" t="s">
        <v>75</v>
      </c>
      <c r="B304" s="167">
        <v>844</v>
      </c>
      <c r="C304" s="167">
        <v>950</v>
      </c>
      <c r="D304" s="14">
        <f t="shared" si="4"/>
        <v>1.12559241706161</v>
      </c>
      <c r="E304" s="133"/>
    </row>
    <row r="305" customHeight="1" spans="1:5">
      <c r="A305" s="199" t="s">
        <v>76</v>
      </c>
      <c r="B305" s="167">
        <v>8</v>
      </c>
      <c r="C305" s="167">
        <v>10</v>
      </c>
      <c r="D305" s="14">
        <f t="shared" si="4"/>
        <v>1.25</v>
      </c>
      <c r="E305" s="133"/>
    </row>
    <row r="306" customHeight="1" spans="1:5">
      <c r="A306" s="199" t="s">
        <v>77</v>
      </c>
      <c r="B306" s="167">
        <v>10</v>
      </c>
      <c r="C306" s="167">
        <v>10</v>
      </c>
      <c r="D306" s="14">
        <f t="shared" si="4"/>
        <v>1</v>
      </c>
      <c r="E306" s="133"/>
    </row>
    <row r="307" customHeight="1" spans="1:5">
      <c r="A307" s="212" t="s">
        <v>1127</v>
      </c>
      <c r="B307" s="167"/>
      <c r="C307" s="167"/>
      <c r="D307" s="14" t="e">
        <f t="shared" si="4"/>
        <v>#DIV/0!</v>
      </c>
      <c r="E307" s="133"/>
    </row>
    <row r="308" customHeight="1" spans="1:5">
      <c r="A308" s="198" t="s">
        <v>278</v>
      </c>
      <c r="B308" s="167"/>
      <c r="C308" s="167"/>
      <c r="D308" s="14" t="e">
        <f t="shared" si="4"/>
        <v>#DIV/0!</v>
      </c>
      <c r="E308" s="133"/>
    </row>
    <row r="309" customHeight="1" spans="1:5">
      <c r="A309" s="198" t="s">
        <v>279</v>
      </c>
      <c r="B309" s="167"/>
      <c r="C309" s="167"/>
      <c r="D309" s="14" t="e">
        <f t="shared" si="4"/>
        <v>#DIV/0!</v>
      </c>
      <c r="E309" s="133"/>
    </row>
    <row r="310" customHeight="1" spans="1:5">
      <c r="A310" s="200" t="s">
        <v>280</v>
      </c>
      <c r="B310" s="167">
        <v>65</v>
      </c>
      <c r="C310" s="167">
        <v>70</v>
      </c>
      <c r="D310" s="14">
        <f t="shared" si="4"/>
        <v>1.07692307692308</v>
      </c>
      <c r="E310" s="133"/>
    </row>
    <row r="311" customHeight="1" spans="1:5">
      <c r="A311" s="211" t="s">
        <v>1128</v>
      </c>
      <c r="B311" s="167"/>
      <c r="C311" s="167"/>
      <c r="D311" s="14" t="e">
        <f t="shared" si="4"/>
        <v>#DIV/0!</v>
      </c>
      <c r="E311" s="133"/>
    </row>
    <row r="312" customHeight="1" spans="1:5">
      <c r="A312" s="199" t="s">
        <v>282</v>
      </c>
      <c r="B312" s="167"/>
      <c r="C312" s="167"/>
      <c r="D312" s="14" t="e">
        <f t="shared" si="4"/>
        <v>#DIV/0!</v>
      </c>
      <c r="E312" s="133"/>
    </row>
    <row r="313" customHeight="1" spans="1:5">
      <c r="A313" s="199" t="s">
        <v>283</v>
      </c>
      <c r="B313" s="167">
        <v>75</v>
      </c>
      <c r="C313" s="167">
        <v>75</v>
      </c>
      <c r="D313" s="14">
        <f t="shared" si="4"/>
        <v>1</v>
      </c>
      <c r="E313" s="133"/>
    </row>
    <row r="314" customHeight="1" spans="1:5">
      <c r="A314" s="199" t="s">
        <v>284</v>
      </c>
      <c r="B314" s="167"/>
      <c r="C314" s="167"/>
      <c r="D314" s="14" t="e">
        <f t="shared" si="4"/>
        <v>#DIV/0!</v>
      </c>
      <c r="E314" s="133"/>
    </row>
    <row r="315" customHeight="1" spans="1:5">
      <c r="A315" s="211" t="s">
        <v>1129</v>
      </c>
      <c r="B315" s="167"/>
      <c r="C315" s="167"/>
      <c r="D315" s="14" t="e">
        <f t="shared" si="4"/>
        <v>#DIV/0!</v>
      </c>
      <c r="E315" s="133"/>
    </row>
    <row r="316" customHeight="1" spans="1:5">
      <c r="A316" s="211" t="s">
        <v>1113</v>
      </c>
      <c r="B316" s="167"/>
      <c r="C316" s="167"/>
      <c r="D316" s="14" t="e">
        <f t="shared" si="4"/>
        <v>#DIV/0!</v>
      </c>
      <c r="E316" s="133"/>
    </row>
    <row r="317" customHeight="1" spans="1:5">
      <c r="A317" s="199" t="s">
        <v>84</v>
      </c>
      <c r="B317" s="167"/>
      <c r="C317" s="167"/>
      <c r="D317" s="14" t="e">
        <f t="shared" si="4"/>
        <v>#DIV/0!</v>
      </c>
      <c r="E317" s="133"/>
    </row>
    <row r="318" customHeight="1" spans="1:5">
      <c r="A318" s="198" t="s">
        <v>285</v>
      </c>
      <c r="B318" s="167">
        <v>121</v>
      </c>
      <c r="C318" s="167">
        <v>120</v>
      </c>
      <c r="D318" s="14">
        <f t="shared" si="4"/>
        <v>0.991735537190083</v>
      </c>
      <c r="E318" s="133"/>
    </row>
    <row r="319" customHeight="1" spans="1:5">
      <c r="A319" s="200" t="s">
        <v>286</v>
      </c>
      <c r="B319" s="14">
        <f>SUM(B320:B328)</f>
        <v>0</v>
      </c>
      <c r="C319" s="14">
        <f>SUM(C320:C328)</f>
        <v>0</v>
      </c>
      <c r="D319" s="14" t="e">
        <f t="shared" si="4"/>
        <v>#DIV/0!</v>
      </c>
      <c r="E319" s="133"/>
    </row>
    <row r="320" customHeight="1" spans="1:5">
      <c r="A320" s="198" t="s">
        <v>75</v>
      </c>
      <c r="B320" s="167"/>
      <c r="C320" s="167"/>
      <c r="D320" s="14" t="e">
        <f t="shared" si="4"/>
        <v>#DIV/0!</v>
      </c>
      <c r="E320" s="133"/>
    </row>
    <row r="321" customHeight="1" spans="1:5">
      <c r="A321" s="199" t="s">
        <v>76</v>
      </c>
      <c r="B321" s="167"/>
      <c r="C321" s="167"/>
      <c r="D321" s="14" t="e">
        <f t="shared" si="4"/>
        <v>#DIV/0!</v>
      </c>
      <c r="E321" s="133"/>
    </row>
    <row r="322" customHeight="1" spans="1:5">
      <c r="A322" s="199" t="s">
        <v>77</v>
      </c>
      <c r="B322" s="167"/>
      <c r="C322" s="167"/>
      <c r="D322" s="14" t="e">
        <f t="shared" si="4"/>
        <v>#DIV/0!</v>
      </c>
      <c r="E322" s="133"/>
    </row>
    <row r="323" customHeight="1" spans="1:5">
      <c r="A323" s="199" t="s">
        <v>287</v>
      </c>
      <c r="B323" s="167"/>
      <c r="C323" s="167"/>
      <c r="D323" s="14" t="e">
        <f t="shared" si="4"/>
        <v>#DIV/0!</v>
      </c>
      <c r="E323" s="133"/>
    </row>
    <row r="324" customHeight="1" spans="1:5">
      <c r="A324" s="63" t="s">
        <v>288</v>
      </c>
      <c r="B324" s="167"/>
      <c r="C324" s="167"/>
      <c r="D324" s="14" t="e">
        <f t="shared" si="4"/>
        <v>#DIV/0!</v>
      </c>
      <c r="E324" s="133"/>
    </row>
    <row r="325" customHeight="1" spans="1:5">
      <c r="A325" s="198" t="s">
        <v>289</v>
      </c>
      <c r="B325" s="167"/>
      <c r="C325" s="167"/>
      <c r="D325" s="14" t="e">
        <f t="shared" si="4"/>
        <v>#DIV/0!</v>
      </c>
      <c r="E325" s="133"/>
    </row>
    <row r="326" customHeight="1" spans="1:5">
      <c r="A326" s="202" t="s">
        <v>1113</v>
      </c>
      <c r="B326" s="167"/>
      <c r="C326" s="167"/>
      <c r="D326" s="14" t="e">
        <f t="shared" ref="D326:D389" si="5">C326/B326</f>
        <v>#DIV/0!</v>
      </c>
      <c r="E326" s="133"/>
    </row>
    <row r="327" customHeight="1" spans="1:5">
      <c r="A327" s="198" t="s">
        <v>84</v>
      </c>
      <c r="B327" s="167"/>
      <c r="C327" s="167"/>
      <c r="D327" s="14" t="e">
        <f t="shared" si="5"/>
        <v>#DIV/0!</v>
      </c>
      <c r="E327" s="133"/>
    </row>
    <row r="328" customHeight="1" spans="1:5">
      <c r="A328" s="198" t="s">
        <v>290</v>
      </c>
      <c r="B328" s="167"/>
      <c r="C328" s="167"/>
      <c r="D328" s="14" t="e">
        <f t="shared" si="5"/>
        <v>#DIV/0!</v>
      </c>
      <c r="E328" s="133"/>
    </row>
    <row r="329" customHeight="1" spans="1:5">
      <c r="A329" s="199" t="s">
        <v>291</v>
      </c>
      <c r="B329" s="14">
        <f>SUM(B330:B338)</f>
        <v>107</v>
      </c>
      <c r="C329" s="14">
        <f>SUM(C330:C338)</f>
        <v>225</v>
      </c>
      <c r="D329" s="14">
        <f t="shared" si="5"/>
        <v>2.10280373831776</v>
      </c>
      <c r="E329" s="133"/>
    </row>
    <row r="330" customHeight="1" spans="1:5">
      <c r="A330" s="199" t="s">
        <v>75</v>
      </c>
      <c r="B330" s="167"/>
      <c r="C330" s="167"/>
      <c r="D330" s="14" t="e">
        <f t="shared" si="5"/>
        <v>#DIV/0!</v>
      </c>
      <c r="E330" s="133"/>
    </row>
    <row r="331" customHeight="1" spans="1:5">
      <c r="A331" s="199" t="s">
        <v>76</v>
      </c>
      <c r="B331" s="167"/>
      <c r="C331" s="167"/>
      <c r="D331" s="14" t="e">
        <f t="shared" si="5"/>
        <v>#DIV/0!</v>
      </c>
      <c r="E331" s="133"/>
    </row>
    <row r="332" customHeight="1" spans="1:5">
      <c r="A332" s="198" t="s">
        <v>77</v>
      </c>
      <c r="B332" s="167"/>
      <c r="C332" s="167"/>
      <c r="D332" s="14" t="e">
        <f t="shared" si="5"/>
        <v>#DIV/0!</v>
      </c>
      <c r="E332" s="133"/>
    </row>
    <row r="333" customHeight="1" spans="1:5">
      <c r="A333" s="198" t="s">
        <v>292</v>
      </c>
      <c r="B333" s="167"/>
      <c r="C333" s="167"/>
      <c r="D333" s="14" t="e">
        <f t="shared" si="5"/>
        <v>#DIV/0!</v>
      </c>
      <c r="E333" s="133"/>
    </row>
    <row r="334" customHeight="1" spans="1:5">
      <c r="A334" s="198" t="s">
        <v>293</v>
      </c>
      <c r="B334" s="167"/>
      <c r="C334" s="167"/>
      <c r="D334" s="14" t="e">
        <f t="shared" si="5"/>
        <v>#DIV/0!</v>
      </c>
      <c r="E334" s="133"/>
    </row>
    <row r="335" customHeight="1" spans="1:5">
      <c r="A335" s="199" t="s">
        <v>294</v>
      </c>
      <c r="B335" s="167"/>
      <c r="C335" s="167"/>
      <c r="D335" s="14" t="e">
        <f t="shared" si="5"/>
        <v>#DIV/0!</v>
      </c>
      <c r="E335" s="133"/>
    </row>
    <row r="336" customHeight="1" spans="1:5">
      <c r="A336" s="211" t="s">
        <v>1113</v>
      </c>
      <c r="B336" s="167"/>
      <c r="C336" s="167"/>
      <c r="D336" s="14" t="e">
        <f t="shared" si="5"/>
        <v>#DIV/0!</v>
      </c>
      <c r="E336" s="133"/>
    </row>
    <row r="337" customHeight="1" spans="1:5">
      <c r="A337" s="199" t="s">
        <v>84</v>
      </c>
      <c r="B337" s="167"/>
      <c r="C337" s="167"/>
      <c r="D337" s="14" t="e">
        <f t="shared" si="5"/>
        <v>#DIV/0!</v>
      </c>
      <c r="E337" s="133"/>
    </row>
    <row r="338" customHeight="1" spans="1:5">
      <c r="A338" s="199" t="s">
        <v>295</v>
      </c>
      <c r="B338" s="167">
        <v>107</v>
      </c>
      <c r="C338" s="167">
        <v>225</v>
      </c>
      <c r="D338" s="14">
        <f t="shared" si="5"/>
        <v>2.10280373831776</v>
      </c>
      <c r="E338" s="133"/>
    </row>
    <row r="339" customHeight="1" spans="1:5">
      <c r="A339" s="63" t="s">
        <v>296</v>
      </c>
      <c r="B339" s="14">
        <f>SUM(B340:B346)</f>
        <v>135</v>
      </c>
      <c r="C339" s="14">
        <f>SUM(C340:C346)</f>
        <v>156</v>
      </c>
      <c r="D339" s="14">
        <f t="shared" si="5"/>
        <v>1.15555555555556</v>
      </c>
      <c r="E339" s="133"/>
    </row>
    <row r="340" customHeight="1" spans="1:5">
      <c r="A340" s="198" t="s">
        <v>75</v>
      </c>
      <c r="B340" s="167">
        <v>135</v>
      </c>
      <c r="C340" s="167">
        <v>156</v>
      </c>
      <c r="D340" s="14">
        <f t="shared" si="5"/>
        <v>1.15555555555556</v>
      </c>
      <c r="E340" s="133"/>
    </row>
    <row r="341" customHeight="1" spans="1:5">
      <c r="A341" s="198" t="s">
        <v>76</v>
      </c>
      <c r="B341" s="167"/>
      <c r="C341" s="167"/>
      <c r="D341" s="14" t="e">
        <f t="shared" si="5"/>
        <v>#DIV/0!</v>
      </c>
      <c r="E341" s="133"/>
    </row>
    <row r="342" customHeight="1" spans="1:5">
      <c r="A342" s="200" t="s">
        <v>77</v>
      </c>
      <c r="B342" s="167"/>
      <c r="C342" s="167"/>
      <c r="D342" s="14" t="e">
        <f t="shared" si="5"/>
        <v>#DIV/0!</v>
      </c>
      <c r="E342" s="133"/>
    </row>
    <row r="343" customHeight="1" spans="1:5">
      <c r="A343" s="201" t="s">
        <v>297</v>
      </c>
      <c r="B343" s="167"/>
      <c r="C343" s="167"/>
      <c r="D343" s="14" t="e">
        <f t="shared" si="5"/>
        <v>#DIV/0!</v>
      </c>
      <c r="E343" s="133"/>
    </row>
    <row r="344" customHeight="1" spans="1:5">
      <c r="A344" s="199" t="s">
        <v>298</v>
      </c>
      <c r="B344" s="167"/>
      <c r="C344" s="167"/>
      <c r="D344" s="14" t="e">
        <f t="shared" si="5"/>
        <v>#DIV/0!</v>
      </c>
      <c r="E344" s="133"/>
    </row>
    <row r="345" customHeight="1" spans="1:5">
      <c r="A345" s="199" t="s">
        <v>84</v>
      </c>
      <c r="B345" s="167"/>
      <c r="C345" s="167"/>
      <c r="D345" s="14" t="e">
        <f t="shared" si="5"/>
        <v>#DIV/0!</v>
      </c>
      <c r="E345" s="133"/>
    </row>
    <row r="346" customHeight="1" spans="1:5">
      <c r="A346" s="198" t="s">
        <v>299</v>
      </c>
      <c r="B346" s="167"/>
      <c r="C346" s="167"/>
      <c r="D346" s="14" t="e">
        <f t="shared" si="5"/>
        <v>#DIV/0!</v>
      </c>
      <c r="E346" s="133"/>
    </row>
    <row r="347" customHeight="1" spans="1:5">
      <c r="A347" s="198" t="s">
        <v>300</v>
      </c>
      <c r="B347" s="14">
        <f>SUM(B348:B352)</f>
        <v>0</v>
      </c>
      <c r="C347" s="14">
        <f>SUM(C348:C352)</f>
        <v>0</v>
      </c>
      <c r="D347" s="14" t="e">
        <f t="shared" si="5"/>
        <v>#DIV/0!</v>
      </c>
      <c r="E347" s="133"/>
    </row>
    <row r="348" customHeight="1" spans="1:5">
      <c r="A348" s="198" t="s">
        <v>75</v>
      </c>
      <c r="B348" s="167"/>
      <c r="C348" s="167"/>
      <c r="D348" s="14" t="e">
        <f t="shared" si="5"/>
        <v>#DIV/0!</v>
      </c>
      <c r="E348" s="133"/>
    </row>
    <row r="349" customHeight="1" spans="1:5">
      <c r="A349" s="199" t="s">
        <v>76</v>
      </c>
      <c r="B349" s="167"/>
      <c r="C349" s="167"/>
      <c r="D349" s="14" t="e">
        <f t="shared" si="5"/>
        <v>#DIV/0!</v>
      </c>
      <c r="E349" s="133"/>
    </row>
    <row r="350" customHeight="1" spans="1:5">
      <c r="A350" s="202" t="s">
        <v>1113</v>
      </c>
      <c r="B350" s="167"/>
      <c r="C350" s="167"/>
      <c r="D350" s="14" t="e">
        <f t="shared" si="5"/>
        <v>#DIV/0!</v>
      </c>
      <c r="E350" s="133"/>
    </row>
    <row r="351" customHeight="1" spans="1:5">
      <c r="A351" s="211" t="s">
        <v>1130</v>
      </c>
      <c r="B351" s="167"/>
      <c r="C351" s="167"/>
      <c r="D351" s="14" t="e">
        <f t="shared" si="5"/>
        <v>#DIV/0!</v>
      </c>
      <c r="E351" s="133"/>
    </row>
    <row r="352" customHeight="1" spans="1:5">
      <c r="A352" s="198" t="s">
        <v>304</v>
      </c>
      <c r="B352" s="167"/>
      <c r="C352" s="167"/>
      <c r="D352" s="14" t="e">
        <f t="shared" si="5"/>
        <v>#DIV/0!</v>
      </c>
      <c r="E352" s="133"/>
    </row>
    <row r="353" customHeight="1" spans="1:5">
      <c r="A353" s="198" t="s">
        <v>313</v>
      </c>
      <c r="B353" s="14">
        <f>B354</f>
        <v>2931</v>
      </c>
      <c r="C353" s="14">
        <f>C354</f>
        <v>3350</v>
      </c>
      <c r="D353" s="14">
        <f t="shared" si="5"/>
        <v>1.14295462299556</v>
      </c>
      <c r="E353" s="133"/>
    </row>
    <row r="354" customHeight="1" spans="1:5">
      <c r="A354" s="198" t="s">
        <v>1131</v>
      </c>
      <c r="B354" s="167">
        <v>2931</v>
      </c>
      <c r="C354" s="167">
        <v>3350</v>
      </c>
      <c r="D354" s="14">
        <f t="shared" si="5"/>
        <v>1.14295462299556</v>
      </c>
      <c r="E354" s="133"/>
    </row>
    <row r="355" customHeight="1" spans="1:5">
      <c r="A355" s="63" t="s">
        <v>314</v>
      </c>
      <c r="B355" s="210">
        <f>B356+B361+B370+B377+B383+B387+B391+B395+B401+B408</f>
        <v>71605</v>
      </c>
      <c r="C355" s="210">
        <f>C356+C361+C370+C377+C383+C387+C391+C395+C401+C408</f>
        <v>73452</v>
      </c>
      <c r="D355" s="14">
        <f t="shared" si="5"/>
        <v>1.02579428810837</v>
      </c>
      <c r="E355" s="133"/>
    </row>
    <row r="356" customHeight="1" spans="1:5">
      <c r="A356" s="199" t="s">
        <v>315</v>
      </c>
      <c r="B356" s="14">
        <f>SUM(B357:B360)</f>
        <v>1360</v>
      </c>
      <c r="C356" s="14">
        <f>SUM(C357:C360)</f>
        <v>1420</v>
      </c>
      <c r="D356" s="14">
        <f t="shared" si="5"/>
        <v>1.04411764705882</v>
      </c>
      <c r="E356" s="133"/>
    </row>
    <row r="357" customHeight="1" spans="1:5">
      <c r="A357" s="198" t="s">
        <v>75</v>
      </c>
      <c r="B357" s="167">
        <v>1360</v>
      </c>
      <c r="C357" s="167">
        <v>1420</v>
      </c>
      <c r="D357" s="14">
        <f t="shared" si="5"/>
        <v>1.04411764705882</v>
      </c>
      <c r="E357" s="133"/>
    </row>
    <row r="358" customHeight="1" spans="1:5">
      <c r="A358" s="198" t="s">
        <v>76</v>
      </c>
      <c r="B358" s="167"/>
      <c r="C358" s="167"/>
      <c r="D358" s="14" t="e">
        <f t="shared" si="5"/>
        <v>#DIV/0!</v>
      </c>
      <c r="E358" s="133"/>
    </row>
    <row r="359" customHeight="1" spans="1:5">
      <c r="A359" s="198" t="s">
        <v>77</v>
      </c>
      <c r="B359" s="167"/>
      <c r="C359" s="167"/>
      <c r="D359" s="14" t="e">
        <f t="shared" si="5"/>
        <v>#DIV/0!</v>
      </c>
      <c r="E359" s="133"/>
    </row>
    <row r="360" customHeight="1" spans="1:5">
      <c r="A360" s="201" t="s">
        <v>316</v>
      </c>
      <c r="B360" s="167"/>
      <c r="C360" s="167"/>
      <c r="D360" s="14" t="e">
        <f t="shared" si="5"/>
        <v>#DIV/0!</v>
      </c>
      <c r="E360" s="133"/>
    </row>
    <row r="361" customHeight="1" spans="1:5">
      <c r="A361" s="198" t="s">
        <v>317</v>
      </c>
      <c r="B361" s="14">
        <f>SUM(B362:B369)</f>
        <v>58672</v>
      </c>
      <c r="C361" s="14">
        <f>SUM(C362:C369)</f>
        <v>62885</v>
      </c>
      <c r="D361" s="14">
        <f t="shared" si="5"/>
        <v>1.07180597218435</v>
      </c>
      <c r="E361" s="133"/>
    </row>
    <row r="362" customHeight="1" spans="1:5">
      <c r="A362" s="198" t="s">
        <v>318</v>
      </c>
      <c r="B362" s="167">
        <v>2556</v>
      </c>
      <c r="C362" s="167">
        <v>2786</v>
      </c>
      <c r="D362" s="14">
        <f t="shared" si="5"/>
        <v>1.08998435054773</v>
      </c>
      <c r="E362" s="133"/>
    </row>
    <row r="363" customHeight="1" spans="1:5">
      <c r="A363" s="198" t="s">
        <v>319</v>
      </c>
      <c r="B363" s="167">
        <v>25065</v>
      </c>
      <c r="C363" s="167">
        <v>26425</v>
      </c>
      <c r="D363" s="14">
        <f t="shared" si="5"/>
        <v>1.05425892679035</v>
      </c>
      <c r="E363" s="133"/>
    </row>
    <row r="364" customHeight="1" spans="1:5">
      <c r="A364" s="199" t="s">
        <v>320</v>
      </c>
      <c r="B364" s="167">
        <v>21766</v>
      </c>
      <c r="C364" s="167">
        <v>23582</v>
      </c>
      <c r="D364" s="14">
        <f t="shared" si="5"/>
        <v>1.08343287696407</v>
      </c>
      <c r="E364" s="133"/>
    </row>
    <row r="365" customHeight="1" spans="1:5">
      <c r="A365" s="199" t="s">
        <v>321</v>
      </c>
      <c r="B365" s="167">
        <v>9212</v>
      </c>
      <c r="C365" s="167">
        <v>10012</v>
      </c>
      <c r="D365" s="14">
        <f t="shared" si="5"/>
        <v>1.08684324793747</v>
      </c>
      <c r="E365" s="133"/>
    </row>
    <row r="366" customHeight="1" spans="1:5">
      <c r="A366" s="199" t="s">
        <v>322</v>
      </c>
      <c r="B366" s="167"/>
      <c r="C366" s="167"/>
      <c r="D366" s="14" t="e">
        <f t="shared" si="5"/>
        <v>#DIV/0!</v>
      </c>
      <c r="E366" s="133"/>
    </row>
    <row r="367" customHeight="1" spans="1:5">
      <c r="A367" s="198" t="s">
        <v>323</v>
      </c>
      <c r="B367" s="167"/>
      <c r="C367" s="167"/>
      <c r="D367" s="14" t="e">
        <f t="shared" si="5"/>
        <v>#DIV/0!</v>
      </c>
      <c r="E367" s="133"/>
    </row>
    <row r="368" customHeight="1" spans="1:5">
      <c r="A368" s="198" t="s">
        <v>324</v>
      </c>
      <c r="B368" s="167"/>
      <c r="C368" s="167"/>
      <c r="D368" s="14" t="e">
        <f t="shared" si="5"/>
        <v>#DIV/0!</v>
      </c>
      <c r="E368" s="133"/>
    </row>
    <row r="369" customHeight="1" spans="1:5">
      <c r="A369" s="198" t="s">
        <v>325</v>
      </c>
      <c r="B369" s="167">
        <v>73</v>
      </c>
      <c r="C369" s="167">
        <v>80</v>
      </c>
      <c r="D369" s="14">
        <f t="shared" si="5"/>
        <v>1.0958904109589</v>
      </c>
      <c r="E369" s="133"/>
    </row>
    <row r="370" customHeight="1" spans="1:5">
      <c r="A370" s="198" t="s">
        <v>326</v>
      </c>
      <c r="B370" s="14">
        <f>SUM(B371:B376)</f>
        <v>1669</v>
      </c>
      <c r="C370" s="14">
        <f>SUM(C371:C376)</f>
        <v>1852</v>
      </c>
      <c r="D370" s="14">
        <f t="shared" si="5"/>
        <v>1.10964649490713</v>
      </c>
      <c r="E370" s="133"/>
    </row>
    <row r="371" customHeight="1" spans="1:5">
      <c r="A371" s="198" t="s">
        <v>327</v>
      </c>
      <c r="B371" s="167"/>
      <c r="C371" s="167"/>
      <c r="D371" s="14" t="e">
        <f t="shared" si="5"/>
        <v>#DIV/0!</v>
      </c>
      <c r="E371" s="133"/>
    </row>
    <row r="372" customHeight="1" spans="1:5">
      <c r="A372" s="198" t="s">
        <v>328</v>
      </c>
      <c r="B372" s="167">
        <v>1349</v>
      </c>
      <c r="C372" s="167">
        <v>1522</v>
      </c>
      <c r="D372" s="14">
        <f t="shared" si="5"/>
        <v>1.12824314306894</v>
      </c>
      <c r="E372" s="133"/>
    </row>
    <row r="373" customHeight="1" spans="1:5">
      <c r="A373" s="198" t="s">
        <v>329</v>
      </c>
      <c r="B373" s="167">
        <v>63</v>
      </c>
      <c r="C373" s="167">
        <v>70</v>
      </c>
      <c r="D373" s="14">
        <f t="shared" si="5"/>
        <v>1.11111111111111</v>
      </c>
      <c r="E373" s="133"/>
    </row>
    <row r="374" customHeight="1" spans="1:5">
      <c r="A374" s="199" t="s">
        <v>330</v>
      </c>
      <c r="B374" s="167"/>
      <c r="C374" s="167"/>
      <c r="D374" s="14" t="e">
        <f t="shared" si="5"/>
        <v>#DIV/0!</v>
      </c>
      <c r="E374" s="133"/>
    </row>
    <row r="375" customHeight="1" spans="1:5">
      <c r="A375" s="199" t="s">
        <v>331</v>
      </c>
      <c r="B375" s="167"/>
      <c r="C375" s="167"/>
      <c r="D375" s="14" t="e">
        <f t="shared" si="5"/>
        <v>#DIV/0!</v>
      </c>
      <c r="E375" s="133"/>
    </row>
    <row r="376" customHeight="1" spans="1:5">
      <c r="A376" s="199" t="s">
        <v>332</v>
      </c>
      <c r="B376" s="167">
        <v>257</v>
      </c>
      <c r="C376" s="167">
        <v>260</v>
      </c>
      <c r="D376" s="14">
        <f t="shared" si="5"/>
        <v>1.01167315175097</v>
      </c>
      <c r="E376" s="133"/>
    </row>
    <row r="377" customHeight="1" spans="1:5">
      <c r="A377" s="63" t="s">
        <v>333</v>
      </c>
      <c r="B377" s="14">
        <f>SUM(B378:B382)</f>
        <v>0</v>
      </c>
      <c r="C377" s="14">
        <f>SUM(C378:C382)</f>
        <v>0</v>
      </c>
      <c r="D377" s="14" t="e">
        <f t="shared" si="5"/>
        <v>#DIV/0!</v>
      </c>
      <c r="E377" s="133"/>
    </row>
    <row r="378" customHeight="1" spans="1:5">
      <c r="A378" s="198" t="s">
        <v>334</v>
      </c>
      <c r="B378" s="167"/>
      <c r="C378" s="167"/>
      <c r="D378" s="14" t="e">
        <f t="shared" si="5"/>
        <v>#DIV/0!</v>
      </c>
      <c r="E378" s="133"/>
    </row>
    <row r="379" customHeight="1" spans="1:5">
      <c r="A379" s="198" t="s">
        <v>335</v>
      </c>
      <c r="B379" s="167"/>
      <c r="C379" s="167"/>
      <c r="D379" s="14" t="e">
        <f t="shared" si="5"/>
        <v>#DIV/0!</v>
      </c>
      <c r="E379" s="133"/>
    </row>
    <row r="380" customHeight="1" spans="1:5">
      <c r="A380" s="198" t="s">
        <v>336</v>
      </c>
      <c r="B380" s="167"/>
      <c r="C380" s="167"/>
      <c r="D380" s="14" t="e">
        <f t="shared" si="5"/>
        <v>#DIV/0!</v>
      </c>
      <c r="E380" s="133"/>
    </row>
    <row r="381" customHeight="1" spans="1:5">
      <c r="A381" s="199" t="s">
        <v>337</v>
      </c>
      <c r="B381" s="167"/>
      <c r="C381" s="167"/>
      <c r="D381" s="14" t="e">
        <f t="shared" si="5"/>
        <v>#DIV/0!</v>
      </c>
      <c r="E381" s="133"/>
    </row>
    <row r="382" customHeight="1" spans="1:5">
      <c r="A382" s="199" t="s">
        <v>338</v>
      </c>
      <c r="B382" s="167"/>
      <c r="C382" s="167"/>
      <c r="D382" s="14" t="e">
        <f t="shared" si="5"/>
        <v>#DIV/0!</v>
      </c>
      <c r="E382" s="133"/>
    </row>
    <row r="383" customHeight="1" spans="1:5">
      <c r="A383" s="199" t="s">
        <v>339</v>
      </c>
      <c r="B383" s="14">
        <f>SUM(B384:B386)</f>
        <v>0</v>
      </c>
      <c r="C383" s="14">
        <f>SUM(C384:C386)</f>
        <v>0</v>
      </c>
      <c r="D383" s="14" t="e">
        <f t="shared" si="5"/>
        <v>#DIV/0!</v>
      </c>
      <c r="E383" s="133"/>
    </row>
    <row r="384" customHeight="1" spans="1:5">
      <c r="A384" s="198" t="s">
        <v>340</v>
      </c>
      <c r="B384" s="167"/>
      <c r="C384" s="167"/>
      <c r="D384" s="14" t="e">
        <f t="shared" si="5"/>
        <v>#DIV/0!</v>
      </c>
      <c r="E384" s="133"/>
    </row>
    <row r="385" customHeight="1" spans="1:5">
      <c r="A385" s="198" t="s">
        <v>341</v>
      </c>
      <c r="B385" s="167"/>
      <c r="C385" s="167"/>
      <c r="D385" s="14" t="e">
        <f t="shared" si="5"/>
        <v>#DIV/0!</v>
      </c>
      <c r="E385" s="133"/>
    </row>
    <row r="386" customHeight="1" spans="1:5">
      <c r="A386" s="198" t="s">
        <v>342</v>
      </c>
      <c r="B386" s="167"/>
      <c r="C386" s="167"/>
      <c r="D386" s="14" t="e">
        <f t="shared" si="5"/>
        <v>#DIV/0!</v>
      </c>
      <c r="E386" s="133"/>
    </row>
    <row r="387" customHeight="1" spans="1:5">
      <c r="A387" s="199" t="s">
        <v>343</v>
      </c>
      <c r="B387" s="14">
        <f>SUM(B388:B390)</f>
        <v>0</v>
      </c>
      <c r="C387" s="14">
        <f>SUM(C388:C390)</f>
        <v>0</v>
      </c>
      <c r="D387" s="14" t="e">
        <f t="shared" si="5"/>
        <v>#DIV/0!</v>
      </c>
      <c r="E387" s="133"/>
    </row>
    <row r="388" customHeight="1" spans="1:5">
      <c r="A388" s="199" t="s">
        <v>344</v>
      </c>
      <c r="B388" s="167"/>
      <c r="C388" s="167"/>
      <c r="D388" s="14" t="e">
        <f t="shared" si="5"/>
        <v>#DIV/0!</v>
      </c>
      <c r="E388" s="133"/>
    </row>
    <row r="389" customHeight="1" spans="1:5">
      <c r="A389" s="199" t="s">
        <v>345</v>
      </c>
      <c r="B389" s="167"/>
      <c r="C389" s="167"/>
      <c r="D389" s="14" t="e">
        <f t="shared" si="5"/>
        <v>#DIV/0!</v>
      </c>
      <c r="E389" s="133"/>
    </row>
    <row r="390" customHeight="1" spans="1:5">
      <c r="A390" s="63" t="s">
        <v>346</v>
      </c>
      <c r="B390" s="167"/>
      <c r="C390" s="167"/>
      <c r="D390" s="14" t="e">
        <f t="shared" ref="D390:D453" si="6">C390/B390</f>
        <v>#DIV/0!</v>
      </c>
      <c r="E390" s="133"/>
    </row>
    <row r="391" customHeight="1" spans="1:5">
      <c r="A391" s="198" t="s">
        <v>347</v>
      </c>
      <c r="B391" s="14">
        <f>SUM(B392:B394)</f>
        <v>222</v>
      </c>
      <c r="C391" s="14">
        <f>SUM(C392:C394)</f>
        <v>240</v>
      </c>
      <c r="D391" s="14">
        <f t="shared" si="6"/>
        <v>1.08108108108108</v>
      </c>
      <c r="E391" s="133"/>
    </row>
    <row r="392" customHeight="1" spans="1:5">
      <c r="A392" s="198" t="s">
        <v>348</v>
      </c>
      <c r="B392" s="167">
        <v>222</v>
      </c>
      <c r="C392" s="167">
        <v>240</v>
      </c>
      <c r="D392" s="14">
        <f t="shared" si="6"/>
        <v>1.08108108108108</v>
      </c>
      <c r="E392" s="133"/>
    </row>
    <row r="393" customHeight="1" spans="1:5">
      <c r="A393" s="198" t="s">
        <v>349</v>
      </c>
      <c r="B393" s="167"/>
      <c r="C393" s="167"/>
      <c r="D393" s="14" t="e">
        <f t="shared" si="6"/>
        <v>#DIV/0!</v>
      </c>
      <c r="E393" s="133"/>
    </row>
    <row r="394" customHeight="1" spans="1:5">
      <c r="A394" s="199" t="s">
        <v>350</v>
      </c>
      <c r="B394" s="167"/>
      <c r="C394" s="167"/>
      <c r="D394" s="14" t="e">
        <f t="shared" si="6"/>
        <v>#DIV/0!</v>
      </c>
      <c r="E394" s="133"/>
    </row>
    <row r="395" customHeight="1" spans="1:5">
      <c r="A395" s="199" t="s">
        <v>351</v>
      </c>
      <c r="B395" s="14">
        <f>SUM(B396:B400)</f>
        <v>1413</v>
      </c>
      <c r="C395" s="14">
        <f>SUM(C396:C400)</f>
        <v>1556</v>
      </c>
      <c r="D395" s="14">
        <f t="shared" si="6"/>
        <v>1.10120311394197</v>
      </c>
      <c r="E395" s="133"/>
    </row>
    <row r="396" customHeight="1" spans="1:5">
      <c r="A396" s="199" t="s">
        <v>352</v>
      </c>
      <c r="B396" s="167">
        <v>606</v>
      </c>
      <c r="C396" s="167">
        <v>666</v>
      </c>
      <c r="D396" s="14">
        <f t="shared" si="6"/>
        <v>1.0990099009901</v>
      </c>
      <c r="E396" s="133"/>
    </row>
    <row r="397" customHeight="1" spans="1:5">
      <c r="A397" s="198" t="s">
        <v>353</v>
      </c>
      <c r="B397" s="167">
        <v>202</v>
      </c>
      <c r="C397" s="167">
        <v>230</v>
      </c>
      <c r="D397" s="14">
        <f t="shared" si="6"/>
        <v>1.13861386138614</v>
      </c>
      <c r="E397" s="133"/>
    </row>
    <row r="398" customHeight="1" spans="1:5">
      <c r="A398" s="198" t="s">
        <v>354</v>
      </c>
      <c r="B398" s="167">
        <v>403</v>
      </c>
      <c r="C398" s="167">
        <v>430</v>
      </c>
      <c r="D398" s="14">
        <f t="shared" si="6"/>
        <v>1.06699751861042</v>
      </c>
      <c r="E398" s="133"/>
    </row>
    <row r="399" customHeight="1" spans="1:5">
      <c r="A399" s="198" t="s">
        <v>355</v>
      </c>
      <c r="B399" s="167"/>
      <c r="C399" s="167"/>
      <c r="D399" s="14" t="e">
        <f t="shared" si="6"/>
        <v>#DIV/0!</v>
      </c>
      <c r="E399" s="133"/>
    </row>
    <row r="400" customHeight="1" spans="1:5">
      <c r="A400" s="198" t="s">
        <v>356</v>
      </c>
      <c r="B400" s="167">
        <v>202</v>
      </c>
      <c r="C400" s="167">
        <v>230</v>
      </c>
      <c r="D400" s="14">
        <f t="shared" si="6"/>
        <v>1.13861386138614</v>
      </c>
      <c r="E400" s="133"/>
    </row>
    <row r="401" customHeight="1" spans="1:5">
      <c r="A401" s="198" t="s">
        <v>357</v>
      </c>
      <c r="B401" s="14">
        <f>SUM(B402:B407)</f>
        <v>1778</v>
      </c>
      <c r="C401" s="14">
        <f>SUM(C402:C407)</f>
        <v>1800</v>
      </c>
      <c r="D401" s="14">
        <f t="shared" si="6"/>
        <v>1.01237345331834</v>
      </c>
      <c r="E401" s="133"/>
    </row>
    <row r="402" customHeight="1" spans="1:5">
      <c r="A402" s="199" t="s">
        <v>358</v>
      </c>
      <c r="B402" s="167">
        <v>302</v>
      </c>
      <c r="C402" s="167">
        <v>320</v>
      </c>
      <c r="D402" s="14">
        <f t="shared" si="6"/>
        <v>1.05960264900662</v>
      </c>
      <c r="E402" s="133"/>
    </row>
    <row r="403" customHeight="1" spans="1:5">
      <c r="A403" s="199" t="s">
        <v>359</v>
      </c>
      <c r="B403" s="167">
        <v>0</v>
      </c>
      <c r="C403" s="167"/>
      <c r="D403" s="14" t="e">
        <f t="shared" si="6"/>
        <v>#DIV/0!</v>
      </c>
      <c r="E403" s="133"/>
    </row>
    <row r="404" customHeight="1" spans="1:5">
      <c r="A404" s="199" t="s">
        <v>360</v>
      </c>
      <c r="B404" s="167">
        <v>0</v>
      </c>
      <c r="C404" s="167"/>
      <c r="D404" s="14" t="e">
        <f t="shared" si="6"/>
        <v>#DIV/0!</v>
      </c>
      <c r="E404" s="133"/>
    </row>
    <row r="405" customHeight="1" spans="1:5">
      <c r="A405" s="63" t="s">
        <v>361</v>
      </c>
      <c r="B405" s="167"/>
      <c r="C405" s="167"/>
      <c r="D405" s="14" t="e">
        <f t="shared" si="6"/>
        <v>#DIV/0!</v>
      </c>
      <c r="E405" s="133"/>
    </row>
    <row r="406" customHeight="1" spans="1:5">
      <c r="A406" s="198" t="s">
        <v>362</v>
      </c>
      <c r="B406" s="167"/>
      <c r="C406" s="167"/>
      <c r="D406" s="14" t="e">
        <f t="shared" si="6"/>
        <v>#DIV/0!</v>
      </c>
      <c r="E406" s="133"/>
    </row>
    <row r="407" customHeight="1" spans="1:5">
      <c r="A407" s="198" t="s">
        <v>363</v>
      </c>
      <c r="B407" s="167">
        <v>1476</v>
      </c>
      <c r="C407" s="167">
        <v>1480</v>
      </c>
      <c r="D407" s="14">
        <f t="shared" si="6"/>
        <v>1.00271002710027</v>
      </c>
      <c r="E407" s="133"/>
    </row>
    <row r="408" customHeight="1" spans="1:5">
      <c r="A408" s="198" t="s">
        <v>364</v>
      </c>
      <c r="B408" s="167">
        <v>6491</v>
      </c>
      <c r="C408" s="167">
        <v>3699</v>
      </c>
      <c r="D408" s="14">
        <f t="shared" si="6"/>
        <v>0.56986596826375</v>
      </c>
      <c r="E408" s="133"/>
    </row>
    <row r="409" customHeight="1" spans="1:5">
      <c r="A409" s="63" t="s">
        <v>365</v>
      </c>
      <c r="B409" s="210">
        <f>B410+B415+B424+B430+B436+B441+B446+B453+B457+B460</f>
        <v>640</v>
      </c>
      <c r="C409" s="210">
        <f>C410+C415+C424+C430+C436+C441+C446+C453+C457+C460</f>
        <v>1081</v>
      </c>
      <c r="D409" s="14">
        <f t="shared" si="6"/>
        <v>1.6890625</v>
      </c>
      <c r="E409" s="133"/>
    </row>
    <row r="410" customHeight="1" spans="1:5">
      <c r="A410" s="199" t="s">
        <v>366</v>
      </c>
      <c r="B410" s="14">
        <f>SUM(B411:B414)</f>
        <v>289</v>
      </c>
      <c r="C410" s="14">
        <f>SUM(C411:C414)</f>
        <v>320</v>
      </c>
      <c r="D410" s="14">
        <f t="shared" si="6"/>
        <v>1.10726643598616</v>
      </c>
      <c r="E410" s="133"/>
    </row>
    <row r="411" customHeight="1" spans="1:5">
      <c r="A411" s="198" t="s">
        <v>75</v>
      </c>
      <c r="B411" s="167">
        <v>289</v>
      </c>
      <c r="C411" s="167">
        <v>320</v>
      </c>
      <c r="D411" s="14">
        <f t="shared" si="6"/>
        <v>1.10726643598616</v>
      </c>
      <c r="E411" s="133"/>
    </row>
    <row r="412" customHeight="1" spans="1:5">
      <c r="A412" s="198" t="s">
        <v>76</v>
      </c>
      <c r="B412" s="167"/>
      <c r="C412" s="167"/>
      <c r="D412" s="14" t="e">
        <f t="shared" si="6"/>
        <v>#DIV/0!</v>
      </c>
      <c r="E412" s="133"/>
    </row>
    <row r="413" customHeight="1" spans="1:5">
      <c r="A413" s="198" t="s">
        <v>77</v>
      </c>
      <c r="B413" s="167"/>
      <c r="C413" s="167"/>
      <c r="D413" s="14" t="e">
        <f t="shared" si="6"/>
        <v>#DIV/0!</v>
      </c>
      <c r="E413" s="133"/>
    </row>
    <row r="414" customHeight="1" spans="1:5">
      <c r="A414" s="199" t="s">
        <v>367</v>
      </c>
      <c r="B414" s="167"/>
      <c r="C414" s="167"/>
      <c r="D414" s="14" t="e">
        <f t="shared" si="6"/>
        <v>#DIV/0!</v>
      </c>
      <c r="E414" s="133"/>
    </row>
    <row r="415" customHeight="1" spans="1:5">
      <c r="A415" s="198" t="s">
        <v>368</v>
      </c>
      <c r="B415" s="14">
        <f>SUM(B416:B423)</f>
        <v>0</v>
      </c>
      <c r="C415" s="14">
        <f>SUM(C416:C423)</f>
        <v>0</v>
      </c>
      <c r="D415" s="14" t="e">
        <f t="shared" si="6"/>
        <v>#DIV/0!</v>
      </c>
      <c r="E415" s="133"/>
    </row>
    <row r="416" customHeight="1" spans="1:5">
      <c r="A416" s="198" t="s">
        <v>369</v>
      </c>
      <c r="B416" s="167"/>
      <c r="C416" s="167"/>
      <c r="D416" s="14" t="e">
        <f t="shared" si="6"/>
        <v>#DIV/0!</v>
      </c>
      <c r="E416" s="133"/>
    </row>
    <row r="417" customHeight="1" spans="1:5">
      <c r="A417" s="198" t="s">
        <v>370</v>
      </c>
      <c r="B417" s="167"/>
      <c r="C417" s="167"/>
      <c r="D417" s="14" t="e">
        <f t="shared" si="6"/>
        <v>#DIV/0!</v>
      </c>
      <c r="E417" s="133"/>
    </row>
    <row r="418" customHeight="1" spans="1:5">
      <c r="A418" s="63" t="s">
        <v>371</v>
      </c>
      <c r="B418" s="167"/>
      <c r="C418" s="167"/>
      <c r="D418" s="14" t="e">
        <f t="shared" si="6"/>
        <v>#DIV/0!</v>
      </c>
      <c r="E418" s="133"/>
    </row>
    <row r="419" customHeight="1" spans="1:5">
      <c r="A419" s="198" t="s">
        <v>372</v>
      </c>
      <c r="B419" s="167"/>
      <c r="C419" s="167"/>
      <c r="D419" s="14" t="e">
        <f t="shared" si="6"/>
        <v>#DIV/0!</v>
      </c>
      <c r="E419" s="133"/>
    </row>
    <row r="420" customHeight="1" spans="1:5">
      <c r="A420" s="198" t="s">
        <v>373</v>
      </c>
      <c r="B420" s="167"/>
      <c r="C420" s="167"/>
      <c r="D420" s="14" t="e">
        <f t="shared" si="6"/>
        <v>#DIV/0!</v>
      </c>
      <c r="E420" s="133"/>
    </row>
    <row r="421" customHeight="1" spans="1:5">
      <c r="A421" s="198" t="s">
        <v>374</v>
      </c>
      <c r="B421" s="167"/>
      <c r="C421" s="167"/>
      <c r="D421" s="14" t="e">
        <f t="shared" si="6"/>
        <v>#DIV/0!</v>
      </c>
      <c r="E421" s="133"/>
    </row>
    <row r="422" customHeight="1" spans="1:5">
      <c r="A422" s="199" t="s">
        <v>375</v>
      </c>
      <c r="B422" s="167"/>
      <c r="C422" s="167"/>
      <c r="D422" s="14" t="e">
        <f t="shared" si="6"/>
        <v>#DIV/0!</v>
      </c>
      <c r="E422" s="133"/>
    </row>
    <row r="423" customHeight="1" spans="1:5">
      <c r="A423" s="199" t="s">
        <v>376</v>
      </c>
      <c r="B423" s="167"/>
      <c r="C423" s="167"/>
      <c r="D423" s="14" t="e">
        <f t="shared" si="6"/>
        <v>#DIV/0!</v>
      </c>
      <c r="E423" s="133"/>
    </row>
    <row r="424" customHeight="1" spans="1:5">
      <c r="A424" s="199" t="s">
        <v>377</v>
      </c>
      <c r="B424" s="14">
        <f>SUM(B425:B429)</f>
        <v>0</v>
      </c>
      <c r="C424" s="14">
        <f>SUM(C425:C429)</f>
        <v>0</v>
      </c>
      <c r="D424" s="14" t="e">
        <f t="shared" si="6"/>
        <v>#DIV/0!</v>
      </c>
      <c r="E424" s="133"/>
    </row>
    <row r="425" customHeight="1" spans="1:5">
      <c r="A425" s="198" t="s">
        <v>369</v>
      </c>
      <c r="B425" s="167"/>
      <c r="C425" s="167"/>
      <c r="D425" s="14" t="e">
        <f t="shared" si="6"/>
        <v>#DIV/0!</v>
      </c>
      <c r="E425" s="133"/>
    </row>
    <row r="426" customHeight="1" spans="1:5">
      <c r="A426" s="198" t="s">
        <v>378</v>
      </c>
      <c r="B426" s="167"/>
      <c r="C426" s="167"/>
      <c r="D426" s="14" t="e">
        <f t="shared" si="6"/>
        <v>#DIV/0!</v>
      </c>
      <c r="E426" s="133"/>
    </row>
    <row r="427" customHeight="1" spans="1:5">
      <c r="A427" s="198" t="s">
        <v>379</v>
      </c>
      <c r="B427" s="167"/>
      <c r="C427" s="167"/>
      <c r="D427" s="14" t="e">
        <f t="shared" si="6"/>
        <v>#DIV/0!</v>
      </c>
      <c r="E427" s="133"/>
    </row>
    <row r="428" customHeight="1" spans="1:5">
      <c r="A428" s="199" t="s">
        <v>380</v>
      </c>
      <c r="B428" s="167"/>
      <c r="C428" s="167"/>
      <c r="D428" s="14" t="e">
        <f t="shared" si="6"/>
        <v>#DIV/0!</v>
      </c>
      <c r="E428" s="133"/>
    </row>
    <row r="429" customHeight="1" spans="1:5">
      <c r="A429" s="199" t="s">
        <v>381</v>
      </c>
      <c r="B429" s="167"/>
      <c r="C429" s="167"/>
      <c r="D429" s="14" t="e">
        <f t="shared" si="6"/>
        <v>#DIV/0!</v>
      </c>
      <c r="E429" s="133"/>
    </row>
    <row r="430" customHeight="1" spans="1:5">
      <c r="A430" s="199" t="s">
        <v>382</v>
      </c>
      <c r="B430" s="14">
        <f>SUM(B431:B435)</f>
        <v>160</v>
      </c>
      <c r="C430" s="14">
        <f>SUM(C431:C435)</f>
        <v>170</v>
      </c>
      <c r="D430" s="14">
        <f t="shared" si="6"/>
        <v>1.0625</v>
      </c>
      <c r="E430" s="133"/>
    </row>
    <row r="431" customHeight="1" spans="1:5">
      <c r="A431" s="63" t="s">
        <v>369</v>
      </c>
      <c r="B431" s="167"/>
      <c r="C431" s="167"/>
      <c r="D431" s="14" t="e">
        <f t="shared" si="6"/>
        <v>#DIV/0!</v>
      </c>
      <c r="E431" s="133"/>
    </row>
    <row r="432" customHeight="1" spans="1:5">
      <c r="A432" s="198" t="s">
        <v>383</v>
      </c>
      <c r="B432" s="167">
        <v>25</v>
      </c>
      <c r="C432" s="167">
        <v>30</v>
      </c>
      <c r="D432" s="14">
        <f t="shared" si="6"/>
        <v>1.2</v>
      </c>
      <c r="E432" s="133"/>
    </row>
    <row r="433" customHeight="1" spans="1:5">
      <c r="A433" s="198" t="s">
        <v>384</v>
      </c>
      <c r="B433" s="167">
        <v>100</v>
      </c>
      <c r="C433" s="167">
        <v>100</v>
      </c>
      <c r="D433" s="14">
        <f t="shared" si="6"/>
        <v>1</v>
      </c>
      <c r="E433" s="133"/>
    </row>
    <row r="434" customHeight="1" spans="1:5">
      <c r="A434" s="198" t="s">
        <v>385</v>
      </c>
      <c r="B434" s="167">
        <v>20</v>
      </c>
      <c r="C434" s="167">
        <v>20</v>
      </c>
      <c r="D434" s="14">
        <f t="shared" si="6"/>
        <v>1</v>
      </c>
      <c r="E434" s="133"/>
    </row>
    <row r="435" customHeight="1" spans="1:5">
      <c r="A435" s="199" t="s">
        <v>386</v>
      </c>
      <c r="B435" s="167">
        <v>15</v>
      </c>
      <c r="C435" s="167">
        <v>20</v>
      </c>
      <c r="D435" s="14">
        <f t="shared" si="6"/>
        <v>1.33333333333333</v>
      </c>
      <c r="E435" s="133"/>
    </row>
    <row r="436" customHeight="1" spans="1:5">
      <c r="A436" s="199" t="s">
        <v>387</v>
      </c>
      <c r="B436" s="14">
        <f>SUM(B437:B440)</f>
        <v>0</v>
      </c>
      <c r="C436" s="14">
        <f>SUM(C437:C440)</f>
        <v>0</v>
      </c>
      <c r="D436" s="14" t="e">
        <f t="shared" si="6"/>
        <v>#DIV/0!</v>
      </c>
      <c r="E436" s="133"/>
    </row>
    <row r="437" customHeight="1" spans="1:5">
      <c r="A437" s="199" t="s">
        <v>369</v>
      </c>
      <c r="B437" s="167"/>
      <c r="C437" s="167"/>
      <c r="D437" s="14" t="e">
        <f t="shared" si="6"/>
        <v>#DIV/0!</v>
      </c>
      <c r="E437" s="133"/>
    </row>
    <row r="438" customHeight="1" spans="1:5">
      <c r="A438" s="198" t="s">
        <v>388</v>
      </c>
      <c r="B438" s="167"/>
      <c r="C438" s="167"/>
      <c r="D438" s="14" t="e">
        <f t="shared" si="6"/>
        <v>#DIV/0!</v>
      </c>
      <c r="E438" s="133"/>
    </row>
    <row r="439" customHeight="1" spans="1:5">
      <c r="A439" s="198" t="s">
        <v>389</v>
      </c>
      <c r="B439" s="167"/>
      <c r="C439" s="167"/>
      <c r="D439" s="14" t="e">
        <f t="shared" si="6"/>
        <v>#DIV/0!</v>
      </c>
      <c r="E439" s="133"/>
    </row>
    <row r="440" customHeight="1" spans="1:5">
      <c r="A440" s="198" t="s">
        <v>390</v>
      </c>
      <c r="B440" s="167"/>
      <c r="C440" s="167"/>
      <c r="D440" s="14" t="e">
        <f t="shared" si="6"/>
        <v>#DIV/0!</v>
      </c>
      <c r="E440" s="133"/>
    </row>
    <row r="441" customHeight="1" spans="1:5">
      <c r="A441" s="199" t="s">
        <v>391</v>
      </c>
      <c r="B441" s="14">
        <f>SUM(B442:B445)</f>
        <v>0</v>
      </c>
      <c r="C441" s="14">
        <f>SUM(C442:C445)</f>
        <v>0</v>
      </c>
      <c r="D441" s="14" t="e">
        <f t="shared" si="6"/>
        <v>#DIV/0!</v>
      </c>
      <c r="E441" s="133"/>
    </row>
    <row r="442" customHeight="1" spans="1:5">
      <c r="A442" s="199" t="s">
        <v>392</v>
      </c>
      <c r="B442" s="167"/>
      <c r="C442" s="167"/>
      <c r="D442" s="14" t="e">
        <f t="shared" si="6"/>
        <v>#DIV/0!</v>
      </c>
      <c r="E442" s="133"/>
    </row>
    <row r="443" customHeight="1" spans="1:5">
      <c r="A443" s="199" t="s">
        <v>393</v>
      </c>
      <c r="B443" s="167"/>
      <c r="C443" s="167"/>
      <c r="D443" s="14" t="e">
        <f t="shared" si="6"/>
        <v>#DIV/0!</v>
      </c>
      <c r="E443" s="133"/>
    </row>
    <row r="444" customHeight="1" spans="1:5">
      <c r="A444" s="199" t="s">
        <v>394</v>
      </c>
      <c r="B444" s="167"/>
      <c r="C444" s="167"/>
      <c r="D444" s="14" t="e">
        <f t="shared" si="6"/>
        <v>#DIV/0!</v>
      </c>
      <c r="E444" s="133"/>
    </row>
    <row r="445" customHeight="1" spans="1:5">
      <c r="A445" s="199" t="s">
        <v>395</v>
      </c>
      <c r="B445" s="167"/>
      <c r="C445" s="167"/>
      <c r="D445" s="14" t="e">
        <f t="shared" si="6"/>
        <v>#DIV/0!</v>
      </c>
      <c r="E445" s="133"/>
    </row>
    <row r="446" customHeight="1" spans="1:5">
      <c r="A446" s="198" t="s">
        <v>396</v>
      </c>
      <c r="B446" s="14">
        <f>SUM(B447:B452)</f>
        <v>191</v>
      </c>
      <c r="C446" s="14">
        <f>SUM(C447:C452)</f>
        <v>210</v>
      </c>
      <c r="D446" s="14">
        <f t="shared" si="6"/>
        <v>1.09947643979058</v>
      </c>
      <c r="E446" s="133"/>
    </row>
    <row r="447" customHeight="1" spans="1:5">
      <c r="A447" s="198" t="s">
        <v>369</v>
      </c>
      <c r="B447" s="167">
        <v>100</v>
      </c>
      <c r="C447" s="167">
        <v>110</v>
      </c>
      <c r="D447" s="14">
        <f t="shared" si="6"/>
        <v>1.1</v>
      </c>
      <c r="E447" s="133"/>
    </row>
    <row r="448" customHeight="1" spans="1:5">
      <c r="A448" s="199" t="s">
        <v>397</v>
      </c>
      <c r="B448" s="167"/>
      <c r="C448" s="167"/>
      <c r="D448" s="14" t="e">
        <f t="shared" si="6"/>
        <v>#DIV/0!</v>
      </c>
      <c r="E448" s="133"/>
    </row>
    <row r="449" customHeight="1" spans="1:5">
      <c r="A449" s="199" t="s">
        <v>398</v>
      </c>
      <c r="B449" s="167"/>
      <c r="C449" s="167"/>
      <c r="D449" s="14" t="e">
        <f t="shared" si="6"/>
        <v>#DIV/0!</v>
      </c>
      <c r="E449" s="133"/>
    </row>
    <row r="450" customHeight="1" spans="1:5">
      <c r="A450" s="199" t="s">
        <v>399</v>
      </c>
      <c r="B450" s="167"/>
      <c r="C450" s="167"/>
      <c r="D450" s="14" t="e">
        <f t="shared" si="6"/>
        <v>#DIV/0!</v>
      </c>
      <c r="E450" s="133"/>
    </row>
    <row r="451" customHeight="1" spans="1:5">
      <c r="A451" s="198" t="s">
        <v>400</v>
      </c>
      <c r="B451" s="167"/>
      <c r="C451" s="167"/>
      <c r="D451" s="14" t="e">
        <f t="shared" si="6"/>
        <v>#DIV/0!</v>
      </c>
      <c r="E451" s="133"/>
    </row>
    <row r="452" customHeight="1" spans="1:5">
      <c r="A452" s="198" t="s">
        <v>401</v>
      </c>
      <c r="B452" s="167">
        <v>91</v>
      </c>
      <c r="C452" s="167">
        <v>100</v>
      </c>
      <c r="D452" s="14">
        <f t="shared" si="6"/>
        <v>1.0989010989011</v>
      </c>
      <c r="E452" s="133"/>
    </row>
    <row r="453" customHeight="1" spans="1:5">
      <c r="A453" s="198" t="s">
        <v>402</v>
      </c>
      <c r="B453" s="14">
        <f>SUM(B454:B456)</f>
        <v>0</v>
      </c>
      <c r="C453" s="14">
        <f>SUM(C454:C456)</f>
        <v>0</v>
      </c>
      <c r="D453" s="14" t="e">
        <f t="shared" si="6"/>
        <v>#DIV/0!</v>
      </c>
      <c r="E453" s="133"/>
    </row>
    <row r="454" customHeight="1" spans="1:5">
      <c r="A454" s="199" t="s">
        <v>403</v>
      </c>
      <c r="B454" s="167"/>
      <c r="C454" s="167"/>
      <c r="D454" s="14" t="e">
        <f t="shared" ref="D454:D517" si="7">C454/B454</f>
        <v>#DIV/0!</v>
      </c>
      <c r="E454" s="133"/>
    </row>
    <row r="455" customHeight="1" spans="1:5">
      <c r="A455" s="199" t="s">
        <v>404</v>
      </c>
      <c r="B455" s="167"/>
      <c r="C455" s="167"/>
      <c r="D455" s="14" t="e">
        <f t="shared" si="7"/>
        <v>#DIV/0!</v>
      </c>
      <c r="E455" s="133"/>
    </row>
    <row r="456" customHeight="1" spans="1:5">
      <c r="A456" s="199" t="s">
        <v>405</v>
      </c>
      <c r="B456" s="167"/>
      <c r="C456" s="167"/>
      <c r="D456" s="14" t="e">
        <f t="shared" si="7"/>
        <v>#DIV/0!</v>
      </c>
      <c r="E456" s="133"/>
    </row>
    <row r="457" customHeight="1" spans="1:5">
      <c r="A457" s="63" t="s">
        <v>406</v>
      </c>
      <c r="B457" s="14">
        <f>SUM(B458:B459)</f>
        <v>0</v>
      </c>
      <c r="C457" s="14">
        <f>SUM(C458:C459)</f>
        <v>0</v>
      </c>
      <c r="D457" s="14" t="e">
        <f t="shared" si="7"/>
        <v>#DIV/0!</v>
      </c>
      <c r="E457" s="133"/>
    </row>
    <row r="458" customHeight="1" spans="1:5">
      <c r="A458" s="199" t="s">
        <v>407</v>
      </c>
      <c r="B458" s="167"/>
      <c r="C458" s="167"/>
      <c r="D458" s="14" t="e">
        <f t="shared" si="7"/>
        <v>#DIV/0!</v>
      </c>
      <c r="E458" s="133"/>
    </row>
    <row r="459" customHeight="1" spans="1:5">
      <c r="A459" s="199" t="s">
        <v>408</v>
      </c>
      <c r="B459" s="167"/>
      <c r="C459" s="167"/>
      <c r="D459" s="14" t="e">
        <f t="shared" si="7"/>
        <v>#DIV/0!</v>
      </c>
      <c r="E459" s="133"/>
    </row>
    <row r="460" customHeight="1" spans="1:5">
      <c r="A460" s="198" t="s">
        <v>409</v>
      </c>
      <c r="B460" s="14">
        <f>SUM(B461:B464)</f>
        <v>0</v>
      </c>
      <c r="C460" s="14">
        <f>SUM(C461:C464)</f>
        <v>381</v>
      </c>
      <c r="D460" s="14" t="e">
        <f t="shared" si="7"/>
        <v>#DIV/0!</v>
      </c>
      <c r="E460" s="133"/>
    </row>
    <row r="461" customHeight="1" spans="1:5">
      <c r="A461" s="198" t="s">
        <v>410</v>
      </c>
      <c r="B461" s="167"/>
      <c r="C461" s="167"/>
      <c r="D461" s="14" t="e">
        <f t="shared" si="7"/>
        <v>#DIV/0!</v>
      </c>
      <c r="E461" s="133"/>
    </row>
    <row r="462" customHeight="1" spans="1:5">
      <c r="A462" s="199" t="s">
        <v>411</v>
      </c>
      <c r="B462" s="167"/>
      <c r="C462" s="167"/>
      <c r="D462" s="14" t="e">
        <f t="shared" si="7"/>
        <v>#DIV/0!</v>
      </c>
      <c r="E462" s="133"/>
    </row>
    <row r="463" customHeight="1" spans="1:5">
      <c r="A463" s="199" t="s">
        <v>412</v>
      </c>
      <c r="B463" s="167"/>
      <c r="C463" s="167"/>
      <c r="D463" s="14" t="e">
        <f t="shared" si="7"/>
        <v>#DIV/0!</v>
      </c>
      <c r="E463" s="133"/>
    </row>
    <row r="464" customHeight="1" spans="1:5">
      <c r="A464" s="199" t="s">
        <v>413</v>
      </c>
      <c r="B464" s="167"/>
      <c r="C464" s="167">
        <v>381</v>
      </c>
      <c r="D464" s="14" t="e">
        <f t="shared" si="7"/>
        <v>#DIV/0!</v>
      </c>
      <c r="E464" s="133"/>
    </row>
    <row r="465" customHeight="1" spans="1:5">
      <c r="A465" s="63" t="s">
        <v>1132</v>
      </c>
      <c r="B465" s="210">
        <f>B466+B482+B490+B501+B510+B517</f>
        <v>9280</v>
      </c>
      <c r="C465" s="210">
        <f>C466+C482+C490+C501+C510+C517</f>
        <v>5119</v>
      </c>
      <c r="D465" s="14">
        <f t="shared" si="7"/>
        <v>0.551616379310345</v>
      </c>
      <c r="E465" s="133"/>
    </row>
    <row r="466" customHeight="1" spans="1:5">
      <c r="A466" s="63" t="s">
        <v>1133</v>
      </c>
      <c r="B466" s="14">
        <f>SUM(B467:B481)</f>
        <v>2117</v>
      </c>
      <c r="C466" s="14">
        <f>SUM(C467:C481)</f>
        <v>3227</v>
      </c>
      <c r="D466" s="14">
        <f t="shared" si="7"/>
        <v>1.52432687765706</v>
      </c>
      <c r="E466" s="133"/>
    </row>
    <row r="467" customHeight="1" spans="1:5">
      <c r="A467" s="63" t="s">
        <v>75</v>
      </c>
      <c r="B467" s="167">
        <v>980</v>
      </c>
      <c r="C467" s="167">
        <v>1000</v>
      </c>
      <c r="D467" s="14">
        <f t="shared" si="7"/>
        <v>1.02040816326531</v>
      </c>
      <c r="E467" s="133"/>
    </row>
    <row r="468" customHeight="1" spans="1:5">
      <c r="A468" s="63" t="s">
        <v>76</v>
      </c>
      <c r="B468" s="167"/>
      <c r="C468" s="167"/>
      <c r="D468" s="14" t="e">
        <f t="shared" si="7"/>
        <v>#DIV/0!</v>
      </c>
      <c r="E468" s="133"/>
    </row>
    <row r="469" customHeight="1" spans="1:5">
      <c r="A469" s="63" t="s">
        <v>77</v>
      </c>
      <c r="B469" s="167"/>
      <c r="C469" s="167"/>
      <c r="D469" s="14" t="e">
        <f t="shared" si="7"/>
        <v>#DIV/0!</v>
      </c>
      <c r="E469" s="133"/>
    </row>
    <row r="470" customHeight="1" spans="1:5">
      <c r="A470" s="63" t="s">
        <v>416</v>
      </c>
      <c r="B470" s="167">
        <v>110</v>
      </c>
      <c r="C470" s="167">
        <v>110</v>
      </c>
      <c r="D470" s="14">
        <f t="shared" si="7"/>
        <v>1</v>
      </c>
      <c r="E470" s="133"/>
    </row>
    <row r="471" customHeight="1" spans="1:5">
      <c r="A471" s="63" t="s">
        <v>417</v>
      </c>
      <c r="B471" s="167"/>
      <c r="C471" s="167"/>
      <c r="D471" s="14" t="e">
        <f t="shared" si="7"/>
        <v>#DIV/0!</v>
      </c>
      <c r="E471" s="133"/>
    </row>
    <row r="472" customHeight="1" spans="1:5">
      <c r="A472" s="63" t="s">
        <v>418</v>
      </c>
      <c r="B472" s="167">
        <v>60</v>
      </c>
      <c r="C472" s="167">
        <v>60</v>
      </c>
      <c r="D472" s="14">
        <f t="shared" si="7"/>
        <v>1</v>
      </c>
      <c r="E472" s="133"/>
    </row>
    <row r="473" customHeight="1" spans="1:5">
      <c r="A473" s="63" t="s">
        <v>419</v>
      </c>
      <c r="B473" s="167">
        <v>71</v>
      </c>
      <c r="C473" s="167">
        <v>80</v>
      </c>
      <c r="D473" s="14">
        <f t="shared" si="7"/>
        <v>1.12676056338028</v>
      </c>
      <c r="E473" s="133"/>
    </row>
    <row r="474" customHeight="1" spans="1:5">
      <c r="A474" s="63" t="s">
        <v>420</v>
      </c>
      <c r="B474" s="167">
        <v>0</v>
      </c>
      <c r="C474" s="167"/>
      <c r="D474" s="14" t="e">
        <f t="shared" si="7"/>
        <v>#DIV/0!</v>
      </c>
      <c r="E474" s="133"/>
    </row>
    <row r="475" customHeight="1" spans="1:5">
      <c r="A475" s="63" t="s">
        <v>421</v>
      </c>
      <c r="B475" s="167">
        <v>145</v>
      </c>
      <c r="C475" s="167">
        <v>150</v>
      </c>
      <c r="D475" s="14">
        <f t="shared" si="7"/>
        <v>1.03448275862069</v>
      </c>
      <c r="E475" s="133"/>
    </row>
    <row r="476" customHeight="1" spans="1:5">
      <c r="A476" s="63" t="s">
        <v>1134</v>
      </c>
      <c r="B476" s="167">
        <v>0</v>
      </c>
      <c r="C476" s="167"/>
      <c r="D476" s="14" t="e">
        <f t="shared" si="7"/>
        <v>#DIV/0!</v>
      </c>
      <c r="E476" s="133"/>
    </row>
    <row r="477" customHeight="1" spans="1:5">
      <c r="A477" s="63" t="s">
        <v>423</v>
      </c>
      <c r="B477" s="167">
        <v>34</v>
      </c>
      <c r="C477" s="167">
        <v>35</v>
      </c>
      <c r="D477" s="14">
        <f t="shared" si="7"/>
        <v>1.02941176470588</v>
      </c>
      <c r="E477" s="133"/>
    </row>
    <row r="478" customHeight="1" spans="1:5">
      <c r="A478" s="63" t="s">
        <v>1135</v>
      </c>
      <c r="B478" s="167">
        <v>200</v>
      </c>
      <c r="C478" s="167">
        <v>200</v>
      </c>
      <c r="D478" s="14">
        <f t="shared" si="7"/>
        <v>1</v>
      </c>
      <c r="E478" s="133"/>
    </row>
    <row r="479" customHeight="1" spans="1:5">
      <c r="A479" s="212" t="s">
        <v>1136</v>
      </c>
      <c r="B479" s="167"/>
      <c r="C479" s="167"/>
      <c r="D479" s="14" t="e">
        <f t="shared" si="7"/>
        <v>#DIV/0!</v>
      </c>
      <c r="E479" s="133"/>
    </row>
    <row r="480" customHeight="1" spans="1:5">
      <c r="A480" s="63" t="s">
        <v>1137</v>
      </c>
      <c r="B480" s="167"/>
      <c r="C480" s="167"/>
      <c r="D480" s="14" t="e">
        <f t="shared" si="7"/>
        <v>#DIV/0!</v>
      </c>
      <c r="E480" s="133"/>
    </row>
    <row r="481" customHeight="1" spans="1:5">
      <c r="A481" s="63" t="s">
        <v>1138</v>
      </c>
      <c r="B481" s="167">
        <v>517</v>
      </c>
      <c r="C481" s="167">
        <v>1592</v>
      </c>
      <c r="D481" s="14">
        <f t="shared" si="7"/>
        <v>3.07930367504836</v>
      </c>
      <c r="E481" s="133"/>
    </row>
    <row r="482" customHeight="1" spans="1:5">
      <c r="A482" s="63" t="s">
        <v>426</v>
      </c>
      <c r="B482" s="14">
        <f>SUM(B483:B489)</f>
        <v>1331</v>
      </c>
      <c r="C482" s="14">
        <f>SUM(C483:C489)</f>
        <v>12</v>
      </c>
      <c r="D482" s="14">
        <f t="shared" si="7"/>
        <v>0.00901577761081893</v>
      </c>
      <c r="E482" s="133"/>
    </row>
    <row r="483" customHeight="1" spans="1:5">
      <c r="A483" s="63" t="s">
        <v>75</v>
      </c>
      <c r="B483" s="167">
        <v>11</v>
      </c>
      <c r="C483" s="167">
        <v>12</v>
      </c>
      <c r="D483" s="14">
        <f t="shared" si="7"/>
        <v>1.09090909090909</v>
      </c>
      <c r="E483" s="133"/>
    </row>
    <row r="484" customHeight="1" spans="1:5">
      <c r="A484" s="63" t="s">
        <v>76</v>
      </c>
      <c r="B484" s="167"/>
      <c r="C484" s="167"/>
      <c r="D484" s="14" t="e">
        <f t="shared" si="7"/>
        <v>#DIV/0!</v>
      </c>
      <c r="E484" s="133"/>
    </row>
    <row r="485" customHeight="1" spans="1:5">
      <c r="A485" s="63" t="s">
        <v>77</v>
      </c>
      <c r="B485" s="167"/>
      <c r="C485" s="167"/>
      <c r="D485" s="14" t="e">
        <f t="shared" si="7"/>
        <v>#DIV/0!</v>
      </c>
      <c r="E485" s="133"/>
    </row>
    <row r="486" customHeight="1" spans="1:5">
      <c r="A486" s="63" t="s">
        <v>427</v>
      </c>
      <c r="B486" s="167">
        <v>991</v>
      </c>
      <c r="C486" s="167"/>
      <c r="D486" s="14">
        <f t="shared" si="7"/>
        <v>0</v>
      </c>
      <c r="E486" s="133"/>
    </row>
    <row r="487" customHeight="1" spans="1:5">
      <c r="A487" s="63" t="s">
        <v>428</v>
      </c>
      <c r="B487" s="167"/>
      <c r="C487" s="167"/>
      <c r="D487" s="14" t="e">
        <f t="shared" si="7"/>
        <v>#DIV/0!</v>
      </c>
      <c r="E487" s="133"/>
    </row>
    <row r="488" customHeight="1" spans="1:5">
      <c r="A488" s="63" t="s">
        <v>429</v>
      </c>
      <c r="B488" s="167"/>
      <c r="C488" s="167"/>
      <c r="D488" s="14" t="e">
        <f t="shared" si="7"/>
        <v>#DIV/0!</v>
      </c>
      <c r="E488" s="133"/>
    </row>
    <row r="489" customHeight="1" spans="1:5">
      <c r="A489" s="63" t="s">
        <v>430</v>
      </c>
      <c r="B489" s="167">
        <v>329</v>
      </c>
      <c r="C489" s="167"/>
      <c r="D489" s="14">
        <f t="shared" si="7"/>
        <v>0</v>
      </c>
      <c r="E489" s="133"/>
    </row>
    <row r="490" customHeight="1" spans="1:5">
      <c r="A490" s="63" t="s">
        <v>431</v>
      </c>
      <c r="B490" s="14">
        <f>SUM(B491:B500)</f>
        <v>3316</v>
      </c>
      <c r="C490" s="14">
        <f>SUM(C491:C500)</f>
        <v>810</v>
      </c>
      <c r="D490" s="14">
        <f t="shared" si="7"/>
        <v>0.244270205066345</v>
      </c>
      <c r="E490" s="133"/>
    </row>
    <row r="491" customHeight="1" spans="1:5">
      <c r="A491" s="63" t="s">
        <v>75</v>
      </c>
      <c r="B491" s="167">
        <v>574</v>
      </c>
      <c r="C491" s="167">
        <v>590</v>
      </c>
      <c r="D491" s="14">
        <f t="shared" si="7"/>
        <v>1.02787456445993</v>
      </c>
      <c r="E491" s="133"/>
    </row>
    <row r="492" customHeight="1" spans="1:5">
      <c r="A492" s="63" t="s">
        <v>76</v>
      </c>
      <c r="B492" s="167">
        <v>0</v>
      </c>
      <c r="C492" s="167"/>
      <c r="D492" s="14" t="e">
        <f t="shared" si="7"/>
        <v>#DIV/0!</v>
      </c>
      <c r="E492" s="133"/>
    </row>
    <row r="493" customHeight="1" spans="1:5">
      <c r="A493" s="63" t="s">
        <v>77</v>
      </c>
      <c r="B493" s="167">
        <v>0</v>
      </c>
      <c r="C493" s="167"/>
      <c r="D493" s="14" t="e">
        <f t="shared" si="7"/>
        <v>#DIV/0!</v>
      </c>
      <c r="E493" s="133"/>
    </row>
    <row r="494" customHeight="1" spans="1:5">
      <c r="A494" s="63" t="s">
        <v>432</v>
      </c>
      <c r="B494" s="167">
        <v>0</v>
      </c>
      <c r="C494" s="167"/>
      <c r="D494" s="14" t="e">
        <f t="shared" si="7"/>
        <v>#DIV/0!</v>
      </c>
      <c r="E494" s="133"/>
    </row>
    <row r="495" customHeight="1" spans="1:5">
      <c r="A495" s="63" t="s">
        <v>433</v>
      </c>
      <c r="B495" s="167">
        <v>113</v>
      </c>
      <c r="C495" s="167">
        <v>120</v>
      </c>
      <c r="D495" s="14">
        <f t="shared" si="7"/>
        <v>1.06194690265487</v>
      </c>
      <c r="E495" s="133"/>
    </row>
    <row r="496" customHeight="1" spans="1:5">
      <c r="A496" s="63" t="s">
        <v>434</v>
      </c>
      <c r="B496" s="167">
        <v>0</v>
      </c>
      <c r="C496" s="167"/>
      <c r="D496" s="14" t="e">
        <f t="shared" si="7"/>
        <v>#DIV/0!</v>
      </c>
      <c r="E496" s="133"/>
    </row>
    <row r="497" customHeight="1" spans="1:5">
      <c r="A497" s="63" t="s">
        <v>435</v>
      </c>
      <c r="B497" s="167">
        <v>884</v>
      </c>
      <c r="C497" s="167"/>
      <c r="D497" s="14">
        <f t="shared" si="7"/>
        <v>0</v>
      </c>
      <c r="E497" s="133"/>
    </row>
    <row r="498" customHeight="1" spans="1:5">
      <c r="A498" s="63" t="s">
        <v>436</v>
      </c>
      <c r="B498" s="167">
        <v>100</v>
      </c>
      <c r="C498" s="167">
        <v>100</v>
      </c>
      <c r="D498" s="14">
        <f t="shared" si="7"/>
        <v>1</v>
      </c>
      <c r="E498" s="133"/>
    </row>
    <row r="499" customHeight="1" spans="1:5">
      <c r="A499" s="63" t="s">
        <v>437</v>
      </c>
      <c r="B499" s="167">
        <v>0</v>
      </c>
      <c r="C499" s="167"/>
      <c r="D499" s="14" t="e">
        <f t="shared" si="7"/>
        <v>#DIV/0!</v>
      </c>
      <c r="E499" s="133"/>
    </row>
    <row r="500" customHeight="1" spans="1:5">
      <c r="A500" s="63" t="s">
        <v>438</v>
      </c>
      <c r="B500" s="167">
        <v>1645</v>
      </c>
      <c r="C500" s="167"/>
      <c r="D500" s="14">
        <f t="shared" si="7"/>
        <v>0</v>
      </c>
      <c r="E500" s="133"/>
    </row>
    <row r="501" customHeight="1" spans="1:5">
      <c r="A501" s="63" t="s">
        <v>1139</v>
      </c>
      <c r="B501" s="14">
        <f>SUM(B502:B509)</f>
        <v>0</v>
      </c>
      <c r="C501" s="14">
        <f>SUM(C502:C509)</f>
        <v>0</v>
      </c>
      <c r="D501" s="14" t="e">
        <f t="shared" si="7"/>
        <v>#DIV/0!</v>
      </c>
      <c r="E501" s="133"/>
    </row>
    <row r="502" customHeight="1" spans="1:5">
      <c r="A502" s="212" t="s">
        <v>1103</v>
      </c>
      <c r="B502" s="167"/>
      <c r="C502" s="167"/>
      <c r="D502" s="14" t="e">
        <f t="shared" si="7"/>
        <v>#DIV/0!</v>
      </c>
      <c r="E502" s="133"/>
    </row>
    <row r="503" customHeight="1" spans="1:5">
      <c r="A503" s="212" t="s">
        <v>1140</v>
      </c>
      <c r="B503" s="167"/>
      <c r="C503" s="167"/>
      <c r="D503" s="14" t="e">
        <f t="shared" si="7"/>
        <v>#DIV/0!</v>
      </c>
      <c r="E503" s="133"/>
    </row>
    <row r="504" customHeight="1" spans="1:5">
      <c r="A504" s="212" t="s">
        <v>1105</v>
      </c>
      <c r="B504" s="167"/>
      <c r="C504" s="167"/>
      <c r="D504" s="14" t="e">
        <f t="shared" si="7"/>
        <v>#DIV/0!</v>
      </c>
      <c r="E504" s="133"/>
    </row>
    <row r="505" customHeight="1" spans="1:5">
      <c r="A505" s="212" t="s">
        <v>1141</v>
      </c>
      <c r="B505" s="167"/>
      <c r="C505" s="167"/>
      <c r="D505" s="14" t="e">
        <f t="shared" si="7"/>
        <v>#DIV/0!</v>
      </c>
      <c r="E505" s="133"/>
    </row>
    <row r="506" customHeight="1" spans="1:5">
      <c r="A506" s="212" t="s">
        <v>1142</v>
      </c>
      <c r="B506" s="167"/>
      <c r="C506" s="167"/>
      <c r="D506" s="14" t="e">
        <f t="shared" si="7"/>
        <v>#DIV/0!</v>
      </c>
      <c r="E506" s="133"/>
    </row>
    <row r="507" customHeight="1" spans="1:5">
      <c r="A507" s="212" t="s">
        <v>1143</v>
      </c>
      <c r="B507" s="167"/>
      <c r="C507" s="167"/>
      <c r="D507" s="14" t="e">
        <f t="shared" si="7"/>
        <v>#DIV/0!</v>
      </c>
      <c r="E507" s="133"/>
    </row>
    <row r="508" customHeight="1" spans="1:5">
      <c r="A508" s="212" t="s">
        <v>1144</v>
      </c>
      <c r="B508" s="167"/>
      <c r="C508" s="167"/>
      <c r="D508" s="14" t="e">
        <f t="shared" si="7"/>
        <v>#DIV/0!</v>
      </c>
      <c r="E508" s="133"/>
    </row>
    <row r="509" customHeight="1" spans="1:5">
      <c r="A509" s="212" t="s">
        <v>1145</v>
      </c>
      <c r="B509" s="167"/>
      <c r="C509" s="167"/>
      <c r="D509" s="14" t="e">
        <f t="shared" si="7"/>
        <v>#DIV/0!</v>
      </c>
      <c r="E509" s="133"/>
    </row>
    <row r="510" customHeight="1" spans="1:5">
      <c r="A510" s="212" t="s">
        <v>1146</v>
      </c>
      <c r="B510" s="14">
        <f>SUM(B511:B516)</f>
        <v>2089</v>
      </c>
      <c r="C510" s="14">
        <f>SUM(C511:C516)</f>
        <v>1070</v>
      </c>
      <c r="D510" s="14">
        <f t="shared" si="7"/>
        <v>0.512206797510771</v>
      </c>
      <c r="E510" s="133"/>
    </row>
    <row r="511" customHeight="1" spans="1:5">
      <c r="A511" s="212" t="s">
        <v>1103</v>
      </c>
      <c r="B511" s="167"/>
      <c r="C511" s="167"/>
      <c r="D511" s="14" t="e">
        <f t="shared" si="7"/>
        <v>#DIV/0!</v>
      </c>
      <c r="E511" s="133"/>
    </row>
    <row r="512" customHeight="1" spans="1:5">
      <c r="A512" s="212" t="s">
        <v>1104</v>
      </c>
      <c r="B512" s="167"/>
      <c r="C512" s="167"/>
      <c r="D512" s="14" t="e">
        <f t="shared" si="7"/>
        <v>#DIV/0!</v>
      </c>
      <c r="E512" s="133"/>
    </row>
    <row r="513" customHeight="1" spans="1:5">
      <c r="A513" s="212" t="s">
        <v>1105</v>
      </c>
      <c r="B513" s="167"/>
      <c r="C513" s="167"/>
      <c r="D513" s="14" t="e">
        <f t="shared" si="7"/>
        <v>#DIV/0!</v>
      </c>
      <c r="E513" s="133"/>
    </row>
    <row r="514" customHeight="1" spans="1:5">
      <c r="A514" s="212" t="s">
        <v>1147</v>
      </c>
      <c r="B514" s="167">
        <v>670</v>
      </c>
      <c r="C514" s="167">
        <v>720</v>
      </c>
      <c r="D514" s="14">
        <f t="shared" si="7"/>
        <v>1.07462686567164</v>
      </c>
      <c r="E514" s="133"/>
    </row>
    <row r="515" customHeight="1" spans="1:5">
      <c r="A515" s="212" t="s">
        <v>1148</v>
      </c>
      <c r="B515" s="167"/>
      <c r="C515" s="167"/>
      <c r="D515" s="14" t="e">
        <f t="shared" si="7"/>
        <v>#DIV/0!</v>
      </c>
      <c r="E515" s="133"/>
    </row>
    <row r="516" customHeight="1" spans="1:5">
      <c r="A516" s="212" t="s">
        <v>1149</v>
      </c>
      <c r="B516" s="167">
        <v>1419</v>
      </c>
      <c r="C516" s="167">
        <v>350</v>
      </c>
      <c r="D516" s="14">
        <f t="shared" si="7"/>
        <v>0.246652572233968</v>
      </c>
      <c r="E516" s="133"/>
    </row>
    <row r="517" customHeight="1" spans="1:5">
      <c r="A517" s="63" t="s">
        <v>447</v>
      </c>
      <c r="B517" s="14">
        <f>SUM(B518:B520)</f>
        <v>427</v>
      </c>
      <c r="C517" s="14">
        <f>SUM(C518:C520)</f>
        <v>0</v>
      </c>
      <c r="D517" s="14">
        <f t="shared" si="7"/>
        <v>0</v>
      </c>
      <c r="E517" s="133"/>
    </row>
    <row r="518" customHeight="1" spans="1:5">
      <c r="A518" s="63" t="s">
        <v>448</v>
      </c>
      <c r="B518" s="167"/>
      <c r="C518" s="167"/>
      <c r="D518" s="14" t="e">
        <f t="shared" ref="D518:D581" si="8">C518/B518</f>
        <v>#DIV/0!</v>
      </c>
      <c r="E518" s="133"/>
    </row>
    <row r="519" customHeight="1" spans="1:5">
      <c r="A519" s="63" t="s">
        <v>449</v>
      </c>
      <c r="B519" s="167"/>
      <c r="C519" s="167"/>
      <c r="D519" s="14" t="e">
        <f t="shared" si="8"/>
        <v>#DIV/0!</v>
      </c>
      <c r="E519" s="133"/>
    </row>
    <row r="520" customHeight="1" spans="1:5">
      <c r="A520" s="63" t="s">
        <v>450</v>
      </c>
      <c r="B520" s="167">
        <v>427</v>
      </c>
      <c r="C520" s="167"/>
      <c r="D520" s="14">
        <f t="shared" si="8"/>
        <v>0</v>
      </c>
      <c r="E520" s="133"/>
    </row>
    <row r="521" customHeight="1" spans="1:5">
      <c r="A521" s="63" t="s">
        <v>451</v>
      </c>
      <c r="B521" s="210">
        <f>B522+B536+B544+B546+B555+B559+B569+B577+B584+B591+B600+B605+B608+B611+B614+B617+B620+B624+B629+B637</f>
        <v>51776</v>
      </c>
      <c r="C521" s="210">
        <f>C522+C536+C544+C546+C555+C559+C569+C577+C584+C591+C600+C605+C608+C611+C614+C617+C620+C624+C629+C637</f>
        <v>49293</v>
      </c>
      <c r="D521" s="14">
        <f t="shared" si="8"/>
        <v>0.952043417799753</v>
      </c>
      <c r="E521" s="133"/>
    </row>
    <row r="522" customHeight="1" spans="1:5">
      <c r="A522" s="63" t="s">
        <v>452</v>
      </c>
      <c r="B522" s="14">
        <f>SUM(B523:B535)</f>
        <v>1777</v>
      </c>
      <c r="C522" s="14">
        <f>SUM(C523:C535)</f>
        <v>973</v>
      </c>
      <c r="D522" s="14">
        <f t="shared" si="8"/>
        <v>0.547552054023635</v>
      </c>
      <c r="E522" s="133"/>
    </row>
    <row r="523" customHeight="1" spans="1:5">
      <c r="A523" s="63" t="s">
        <v>75</v>
      </c>
      <c r="B523" s="167">
        <v>1777</v>
      </c>
      <c r="C523" s="167">
        <v>973</v>
      </c>
      <c r="D523" s="14">
        <f t="shared" si="8"/>
        <v>0.547552054023635</v>
      </c>
      <c r="E523" s="133"/>
    </row>
    <row r="524" customHeight="1" spans="1:5">
      <c r="A524" s="63" t="s">
        <v>76</v>
      </c>
      <c r="B524" s="167"/>
      <c r="C524" s="167"/>
      <c r="D524" s="14" t="e">
        <f t="shared" si="8"/>
        <v>#DIV/0!</v>
      </c>
      <c r="E524" s="133"/>
    </row>
    <row r="525" customHeight="1" spans="1:5">
      <c r="A525" s="63" t="s">
        <v>77</v>
      </c>
      <c r="B525" s="167"/>
      <c r="C525" s="167"/>
      <c r="D525" s="14" t="e">
        <f t="shared" si="8"/>
        <v>#DIV/0!</v>
      </c>
      <c r="E525" s="133"/>
    </row>
    <row r="526" customHeight="1" spans="1:5">
      <c r="A526" s="63" t="s">
        <v>453</v>
      </c>
      <c r="B526" s="167"/>
      <c r="C526" s="167"/>
      <c r="D526" s="14" t="e">
        <f t="shared" si="8"/>
        <v>#DIV/0!</v>
      </c>
      <c r="E526" s="133"/>
    </row>
    <row r="527" customHeight="1" spans="1:5">
      <c r="A527" s="63" t="s">
        <v>454</v>
      </c>
      <c r="B527" s="167"/>
      <c r="C527" s="167"/>
      <c r="D527" s="14" t="e">
        <f t="shared" si="8"/>
        <v>#DIV/0!</v>
      </c>
      <c r="E527" s="133"/>
    </row>
    <row r="528" customHeight="1" spans="1:5">
      <c r="A528" s="63" t="s">
        <v>455</v>
      </c>
      <c r="B528" s="167"/>
      <c r="C528" s="167"/>
      <c r="D528" s="14" t="e">
        <f t="shared" si="8"/>
        <v>#DIV/0!</v>
      </c>
      <c r="E528" s="133"/>
    </row>
    <row r="529" customHeight="1" spans="1:5">
      <c r="A529" s="63" t="s">
        <v>456</v>
      </c>
      <c r="B529" s="167"/>
      <c r="C529" s="167"/>
      <c r="D529" s="14" t="e">
        <f t="shared" si="8"/>
        <v>#DIV/0!</v>
      </c>
      <c r="E529" s="133"/>
    </row>
    <row r="530" customHeight="1" spans="1:5">
      <c r="A530" s="63" t="s">
        <v>118</v>
      </c>
      <c r="B530" s="167"/>
      <c r="C530" s="167"/>
      <c r="D530" s="14" t="e">
        <f t="shared" si="8"/>
        <v>#DIV/0!</v>
      </c>
      <c r="E530" s="133"/>
    </row>
    <row r="531" customHeight="1" spans="1:5">
      <c r="A531" s="63" t="s">
        <v>457</v>
      </c>
      <c r="B531" s="167"/>
      <c r="C531" s="167"/>
      <c r="D531" s="14" t="e">
        <f t="shared" si="8"/>
        <v>#DIV/0!</v>
      </c>
      <c r="E531" s="133"/>
    </row>
    <row r="532" customHeight="1" spans="1:5">
      <c r="A532" s="63" t="s">
        <v>458</v>
      </c>
      <c r="B532" s="167"/>
      <c r="C532" s="167"/>
      <c r="D532" s="14" t="e">
        <f t="shared" si="8"/>
        <v>#DIV/0!</v>
      </c>
      <c r="E532" s="133"/>
    </row>
    <row r="533" customHeight="1" spans="1:5">
      <c r="A533" s="63" t="s">
        <v>459</v>
      </c>
      <c r="B533" s="167"/>
      <c r="C533" s="167"/>
      <c r="D533" s="14" t="e">
        <f t="shared" si="8"/>
        <v>#DIV/0!</v>
      </c>
      <c r="E533" s="133"/>
    </row>
    <row r="534" customHeight="1" spans="1:5">
      <c r="A534" s="63" t="s">
        <v>460</v>
      </c>
      <c r="B534" s="167"/>
      <c r="C534" s="167"/>
      <c r="D534" s="14" t="e">
        <f t="shared" si="8"/>
        <v>#DIV/0!</v>
      </c>
      <c r="E534" s="133"/>
    </row>
    <row r="535" customHeight="1" spans="1:5">
      <c r="A535" s="63" t="s">
        <v>461</v>
      </c>
      <c r="B535" s="167"/>
      <c r="C535" s="167"/>
      <c r="D535" s="14" t="e">
        <f t="shared" si="8"/>
        <v>#DIV/0!</v>
      </c>
      <c r="E535" s="133"/>
    </row>
    <row r="536" customHeight="1" spans="1:5">
      <c r="A536" s="63" t="s">
        <v>462</v>
      </c>
      <c r="B536" s="14">
        <f>SUM(B537:B543)</f>
        <v>865</v>
      </c>
      <c r="C536" s="14">
        <f>SUM(C537:C543)</f>
        <v>920</v>
      </c>
      <c r="D536" s="14">
        <f t="shared" si="8"/>
        <v>1.0635838150289</v>
      </c>
      <c r="E536" s="133"/>
    </row>
    <row r="537" customHeight="1" spans="1:5">
      <c r="A537" s="63" t="s">
        <v>75</v>
      </c>
      <c r="B537" s="167">
        <v>432</v>
      </c>
      <c r="C537" s="167">
        <v>460</v>
      </c>
      <c r="D537" s="14">
        <f t="shared" si="8"/>
        <v>1.06481481481481</v>
      </c>
      <c r="E537" s="133"/>
    </row>
    <row r="538" customHeight="1" spans="1:5">
      <c r="A538" s="63" t="s">
        <v>76</v>
      </c>
      <c r="B538" s="167"/>
      <c r="C538" s="167"/>
      <c r="D538" s="14" t="e">
        <f t="shared" si="8"/>
        <v>#DIV/0!</v>
      </c>
      <c r="E538" s="133"/>
    </row>
    <row r="539" customHeight="1" spans="1:5">
      <c r="A539" s="63" t="s">
        <v>77</v>
      </c>
      <c r="B539" s="167"/>
      <c r="C539" s="167"/>
      <c r="D539" s="14" t="e">
        <f t="shared" si="8"/>
        <v>#DIV/0!</v>
      </c>
      <c r="E539" s="133"/>
    </row>
    <row r="540" customHeight="1" spans="1:5">
      <c r="A540" s="63" t="s">
        <v>465</v>
      </c>
      <c r="B540" s="167"/>
      <c r="C540" s="167"/>
      <c r="D540" s="14" t="e">
        <f t="shared" si="8"/>
        <v>#DIV/0!</v>
      </c>
      <c r="E540" s="133"/>
    </row>
    <row r="541" customHeight="1" spans="1:5">
      <c r="A541" s="63" t="s">
        <v>466</v>
      </c>
      <c r="B541" s="167"/>
      <c r="C541" s="167"/>
      <c r="D541" s="14" t="e">
        <f t="shared" si="8"/>
        <v>#DIV/0!</v>
      </c>
      <c r="E541" s="133"/>
    </row>
    <row r="542" customHeight="1" spans="1:5">
      <c r="A542" s="63" t="s">
        <v>467</v>
      </c>
      <c r="B542" s="167"/>
      <c r="C542" s="167"/>
      <c r="D542" s="14" t="e">
        <f t="shared" si="8"/>
        <v>#DIV/0!</v>
      </c>
      <c r="E542" s="133"/>
    </row>
    <row r="543" customHeight="1" spans="1:5">
      <c r="A543" s="63" t="s">
        <v>469</v>
      </c>
      <c r="B543" s="167">
        <v>433</v>
      </c>
      <c r="C543" s="167">
        <v>460</v>
      </c>
      <c r="D543" s="14">
        <f t="shared" si="8"/>
        <v>1.06235565819861</v>
      </c>
      <c r="E543" s="133"/>
    </row>
    <row r="544" customHeight="1" spans="1:5">
      <c r="A544" s="63" t="s">
        <v>470</v>
      </c>
      <c r="B544" s="14">
        <f>B545</f>
        <v>0</v>
      </c>
      <c r="C544" s="14">
        <f>C545</f>
        <v>0</v>
      </c>
      <c r="D544" s="14" t="e">
        <f t="shared" si="8"/>
        <v>#DIV/0!</v>
      </c>
      <c r="E544" s="133"/>
    </row>
    <row r="545" customHeight="1" spans="1:5">
      <c r="A545" s="63" t="s">
        <v>471</v>
      </c>
      <c r="B545" s="167"/>
      <c r="C545" s="167"/>
      <c r="D545" s="14" t="e">
        <f t="shared" si="8"/>
        <v>#DIV/0!</v>
      </c>
      <c r="E545" s="133"/>
    </row>
    <row r="546" customHeight="1" spans="1:5">
      <c r="A546" s="63" t="s">
        <v>472</v>
      </c>
      <c r="B546" s="14">
        <f>SUM(B547:B554)</f>
        <v>11922</v>
      </c>
      <c r="C546" s="14">
        <f>SUM(C547:C554)</f>
        <v>11980</v>
      </c>
      <c r="D546" s="14">
        <f t="shared" si="8"/>
        <v>1.00486495554437</v>
      </c>
      <c r="E546" s="133"/>
    </row>
    <row r="547" customHeight="1" spans="1:5">
      <c r="A547" s="63" t="s">
        <v>473</v>
      </c>
      <c r="B547" s="167">
        <v>4886</v>
      </c>
      <c r="C547" s="167">
        <v>4880</v>
      </c>
      <c r="D547" s="14">
        <f t="shared" si="8"/>
        <v>0.998772001637331</v>
      </c>
      <c r="E547" s="133"/>
    </row>
    <row r="548" customHeight="1" spans="1:5">
      <c r="A548" s="63" t="s">
        <v>474</v>
      </c>
      <c r="B548" s="167">
        <v>7036</v>
      </c>
      <c r="C548" s="167">
        <v>7100</v>
      </c>
      <c r="D548" s="14">
        <f t="shared" si="8"/>
        <v>1.00909607731666</v>
      </c>
      <c r="E548" s="133"/>
    </row>
    <row r="549" customHeight="1" spans="1:5">
      <c r="A549" s="63" t="s">
        <v>475</v>
      </c>
      <c r="B549" s="167"/>
      <c r="C549" s="167"/>
      <c r="D549" s="14" t="e">
        <f t="shared" si="8"/>
        <v>#DIV/0!</v>
      </c>
      <c r="E549" s="133"/>
    </row>
    <row r="550" customHeight="1" spans="1:5">
      <c r="A550" s="63" t="s">
        <v>476</v>
      </c>
      <c r="B550" s="167"/>
      <c r="C550" s="167"/>
      <c r="D550" s="14" t="e">
        <f t="shared" si="8"/>
        <v>#DIV/0!</v>
      </c>
      <c r="E550" s="133"/>
    </row>
    <row r="551" customHeight="1" spans="1:5">
      <c r="A551" s="63" t="s">
        <v>477</v>
      </c>
      <c r="B551" s="167"/>
      <c r="C551" s="167"/>
      <c r="D551" s="14" t="e">
        <f t="shared" si="8"/>
        <v>#DIV/0!</v>
      </c>
      <c r="E551" s="133"/>
    </row>
    <row r="552" customHeight="1" spans="1:5">
      <c r="A552" s="63" t="s">
        <v>478</v>
      </c>
      <c r="B552" s="167"/>
      <c r="C552" s="167"/>
      <c r="D552" s="14" t="e">
        <f t="shared" si="8"/>
        <v>#DIV/0!</v>
      </c>
      <c r="E552" s="133"/>
    </row>
    <row r="553" customHeight="1" spans="1:5">
      <c r="A553" s="63" t="s">
        <v>479</v>
      </c>
      <c r="B553" s="167"/>
      <c r="C553" s="167"/>
      <c r="D553" s="14" t="e">
        <f t="shared" si="8"/>
        <v>#DIV/0!</v>
      </c>
      <c r="E553" s="133"/>
    </row>
    <row r="554" customHeight="1" spans="1:5">
      <c r="A554" s="63" t="s">
        <v>480</v>
      </c>
      <c r="B554" s="167"/>
      <c r="C554" s="167"/>
      <c r="D554" s="14" t="e">
        <f t="shared" si="8"/>
        <v>#DIV/0!</v>
      </c>
      <c r="E554" s="133"/>
    </row>
    <row r="555" customHeight="1" spans="1:5">
      <c r="A555" s="63" t="s">
        <v>481</v>
      </c>
      <c r="B555" s="14">
        <f>SUM(B556:B558)</f>
        <v>0</v>
      </c>
      <c r="C555" s="14">
        <f>SUM(C556:C558)</f>
        <v>0</v>
      </c>
      <c r="D555" s="14" t="e">
        <f t="shared" si="8"/>
        <v>#DIV/0!</v>
      </c>
      <c r="E555" s="133"/>
    </row>
    <row r="556" customHeight="1" spans="1:5">
      <c r="A556" s="63" t="s">
        <v>482</v>
      </c>
      <c r="B556" s="167"/>
      <c r="C556" s="167"/>
      <c r="D556" s="14" t="e">
        <f t="shared" si="8"/>
        <v>#DIV/0!</v>
      </c>
      <c r="E556" s="133"/>
    </row>
    <row r="557" customHeight="1" spans="1:5">
      <c r="A557" s="63" t="s">
        <v>483</v>
      </c>
      <c r="B557" s="167"/>
      <c r="C557" s="167"/>
      <c r="D557" s="14" t="e">
        <f t="shared" si="8"/>
        <v>#DIV/0!</v>
      </c>
      <c r="E557" s="133"/>
    </row>
    <row r="558" customHeight="1" spans="1:5">
      <c r="A558" s="63" t="s">
        <v>484</v>
      </c>
      <c r="B558" s="167"/>
      <c r="C558" s="167"/>
      <c r="D558" s="14" t="e">
        <f t="shared" si="8"/>
        <v>#DIV/0!</v>
      </c>
      <c r="E558" s="133"/>
    </row>
    <row r="559" customHeight="1" spans="1:5">
      <c r="A559" s="63" t="s">
        <v>485</v>
      </c>
      <c r="B559" s="14">
        <f>SUM(B560:B568)</f>
        <v>2358</v>
      </c>
      <c r="C559" s="14">
        <f>SUM(C560:C568)</f>
        <v>2060</v>
      </c>
      <c r="D559" s="14">
        <f t="shared" si="8"/>
        <v>0.87362171331637</v>
      </c>
      <c r="E559" s="133"/>
    </row>
    <row r="560" customHeight="1" spans="1:5">
      <c r="A560" s="63" t="s">
        <v>486</v>
      </c>
      <c r="B560" s="167">
        <v>460</v>
      </c>
      <c r="C560" s="167">
        <v>500</v>
      </c>
      <c r="D560" s="14">
        <f t="shared" si="8"/>
        <v>1.08695652173913</v>
      </c>
      <c r="E560" s="133"/>
    </row>
    <row r="561" customHeight="1" spans="1:5">
      <c r="A561" s="63" t="s">
        <v>487</v>
      </c>
      <c r="B561" s="167"/>
      <c r="C561" s="167"/>
      <c r="D561" s="14" t="e">
        <f t="shared" si="8"/>
        <v>#DIV/0!</v>
      </c>
      <c r="E561" s="133"/>
    </row>
    <row r="562" customHeight="1" spans="1:5">
      <c r="A562" s="63" t="s">
        <v>488</v>
      </c>
      <c r="B562" s="167"/>
      <c r="C562" s="167"/>
      <c r="D562" s="14" t="e">
        <f t="shared" si="8"/>
        <v>#DIV/0!</v>
      </c>
      <c r="E562" s="133"/>
    </row>
    <row r="563" customHeight="1" spans="1:5">
      <c r="A563" s="63" t="s">
        <v>489</v>
      </c>
      <c r="B563" s="167"/>
      <c r="C563" s="167"/>
      <c r="D563" s="14" t="e">
        <f t="shared" si="8"/>
        <v>#DIV/0!</v>
      </c>
      <c r="E563" s="133"/>
    </row>
    <row r="564" customHeight="1" spans="1:5">
      <c r="A564" s="63" t="s">
        <v>490</v>
      </c>
      <c r="B564" s="167"/>
      <c r="C564" s="167"/>
      <c r="D564" s="14" t="e">
        <f t="shared" si="8"/>
        <v>#DIV/0!</v>
      </c>
      <c r="E564" s="133"/>
    </row>
    <row r="565" customHeight="1" spans="1:5">
      <c r="A565" s="63" t="s">
        <v>491</v>
      </c>
      <c r="B565" s="167"/>
      <c r="C565" s="167"/>
      <c r="D565" s="14" t="e">
        <f t="shared" si="8"/>
        <v>#DIV/0!</v>
      </c>
      <c r="E565" s="133"/>
    </row>
    <row r="566" customHeight="1" spans="1:5">
      <c r="A566" s="63" t="s">
        <v>492</v>
      </c>
      <c r="B566" s="167"/>
      <c r="C566" s="167"/>
      <c r="D566" s="14" t="e">
        <f t="shared" si="8"/>
        <v>#DIV/0!</v>
      </c>
      <c r="E566" s="133"/>
    </row>
    <row r="567" customHeight="1" spans="1:5">
      <c r="A567" s="63" t="s">
        <v>493</v>
      </c>
      <c r="B567" s="167"/>
      <c r="C567" s="167"/>
      <c r="D567" s="14" t="e">
        <f t="shared" si="8"/>
        <v>#DIV/0!</v>
      </c>
      <c r="E567" s="133"/>
    </row>
    <row r="568" customHeight="1" spans="1:5">
      <c r="A568" s="63" t="s">
        <v>494</v>
      </c>
      <c r="B568" s="167">
        <v>1898</v>
      </c>
      <c r="C568" s="167">
        <v>1560</v>
      </c>
      <c r="D568" s="14">
        <f t="shared" si="8"/>
        <v>0.821917808219178</v>
      </c>
      <c r="E568" s="133"/>
    </row>
    <row r="569" customHeight="1" spans="1:5">
      <c r="A569" s="63" t="s">
        <v>495</v>
      </c>
      <c r="B569" s="14">
        <f>SUM(B570:B576)</f>
        <v>3546</v>
      </c>
      <c r="C569" s="14">
        <f>SUM(C570:C576)</f>
        <v>3300</v>
      </c>
      <c r="D569" s="14">
        <f t="shared" si="8"/>
        <v>0.930626057529611</v>
      </c>
      <c r="E569" s="133"/>
    </row>
    <row r="570" customHeight="1" spans="1:5">
      <c r="A570" s="63" t="s">
        <v>496</v>
      </c>
      <c r="B570" s="167"/>
      <c r="C570" s="167"/>
      <c r="D570" s="14" t="e">
        <f t="shared" si="8"/>
        <v>#DIV/0!</v>
      </c>
      <c r="E570" s="133"/>
    </row>
    <row r="571" customHeight="1" spans="1:5">
      <c r="A571" s="63" t="s">
        <v>497</v>
      </c>
      <c r="B571" s="167"/>
      <c r="C571" s="167"/>
      <c r="D571" s="14" t="e">
        <f t="shared" si="8"/>
        <v>#DIV/0!</v>
      </c>
      <c r="E571" s="133"/>
    </row>
    <row r="572" customHeight="1" spans="1:5">
      <c r="A572" s="63" t="s">
        <v>498</v>
      </c>
      <c r="B572" s="167"/>
      <c r="C572" s="167"/>
      <c r="D572" s="14" t="e">
        <f t="shared" si="8"/>
        <v>#DIV/0!</v>
      </c>
      <c r="E572" s="133"/>
    </row>
    <row r="573" customHeight="1" spans="1:5">
      <c r="A573" s="63" t="s">
        <v>499</v>
      </c>
      <c r="B573" s="167">
        <v>30</v>
      </c>
      <c r="C573" s="167">
        <v>40</v>
      </c>
      <c r="D573" s="14">
        <f t="shared" si="8"/>
        <v>1.33333333333333</v>
      </c>
      <c r="E573" s="133"/>
    </row>
    <row r="574" customHeight="1" spans="1:5">
      <c r="A574" s="63" t="s">
        <v>500</v>
      </c>
      <c r="B574" s="167"/>
      <c r="C574" s="167"/>
      <c r="D574" s="14" t="e">
        <f t="shared" si="8"/>
        <v>#DIV/0!</v>
      </c>
      <c r="E574" s="133"/>
    </row>
    <row r="575" customHeight="1" spans="1:5">
      <c r="A575" s="63" t="s">
        <v>501</v>
      </c>
      <c r="B575" s="167"/>
      <c r="C575" s="167"/>
      <c r="D575" s="14" t="e">
        <f t="shared" si="8"/>
        <v>#DIV/0!</v>
      </c>
      <c r="E575" s="133"/>
    </row>
    <row r="576" customHeight="1" spans="1:5">
      <c r="A576" s="63" t="s">
        <v>502</v>
      </c>
      <c r="B576" s="167">
        <v>3516</v>
      </c>
      <c r="C576" s="167">
        <v>3260</v>
      </c>
      <c r="D576" s="14">
        <f t="shared" si="8"/>
        <v>0.927189988623436</v>
      </c>
      <c r="E576" s="133"/>
    </row>
    <row r="577" customHeight="1" spans="1:5">
      <c r="A577" s="63" t="s">
        <v>503</v>
      </c>
      <c r="B577" s="213">
        <f>SUM(B578:B583)</f>
        <v>780</v>
      </c>
      <c r="C577" s="213">
        <f>SUM(C578:C583)</f>
        <v>815</v>
      </c>
      <c r="D577" s="14">
        <f t="shared" si="8"/>
        <v>1.04487179487179</v>
      </c>
      <c r="E577" s="214"/>
    </row>
    <row r="578" customHeight="1" spans="1:5">
      <c r="A578" s="63" t="s">
        <v>504</v>
      </c>
      <c r="B578" s="215">
        <v>79</v>
      </c>
      <c r="C578" s="215">
        <v>85</v>
      </c>
      <c r="D578" s="14">
        <f t="shared" si="8"/>
        <v>1.07594936708861</v>
      </c>
      <c r="E578" s="214"/>
    </row>
    <row r="579" customHeight="1" spans="1:5">
      <c r="A579" s="63" t="s">
        <v>505</v>
      </c>
      <c r="B579" s="167">
        <v>192</v>
      </c>
      <c r="C579" s="167">
        <v>200</v>
      </c>
      <c r="D579" s="14">
        <f t="shared" si="8"/>
        <v>1.04166666666667</v>
      </c>
      <c r="E579" s="133"/>
    </row>
    <row r="580" customHeight="1" spans="1:5">
      <c r="A580" s="63" t="s">
        <v>506</v>
      </c>
      <c r="B580" s="167">
        <v>13</v>
      </c>
      <c r="C580" s="167">
        <v>20</v>
      </c>
      <c r="D580" s="14">
        <f t="shared" si="8"/>
        <v>1.53846153846154</v>
      </c>
      <c r="E580" s="133"/>
    </row>
    <row r="581" customHeight="1" spans="1:5">
      <c r="A581" s="63" t="s">
        <v>507</v>
      </c>
      <c r="B581" s="167">
        <v>58</v>
      </c>
      <c r="C581" s="167">
        <v>60</v>
      </c>
      <c r="D581" s="14">
        <f t="shared" si="8"/>
        <v>1.03448275862069</v>
      </c>
      <c r="E581" s="133"/>
    </row>
    <row r="582" customHeight="1" spans="1:5">
      <c r="A582" s="212" t="s">
        <v>1150</v>
      </c>
      <c r="B582" s="167"/>
      <c r="C582" s="167"/>
      <c r="D582" s="14" t="e">
        <f t="shared" ref="D582:D645" si="9">C582/B582</f>
        <v>#DIV/0!</v>
      </c>
      <c r="E582" s="133"/>
    </row>
    <row r="583" customHeight="1" spans="1:5">
      <c r="A583" s="63" t="s">
        <v>508</v>
      </c>
      <c r="B583" s="167">
        <v>438</v>
      </c>
      <c r="C583" s="167">
        <v>450</v>
      </c>
      <c r="D583" s="14">
        <f t="shared" si="9"/>
        <v>1.02739726027397</v>
      </c>
      <c r="E583" s="133"/>
    </row>
    <row r="584" customHeight="1" spans="1:5">
      <c r="A584" s="63" t="s">
        <v>509</v>
      </c>
      <c r="B584" s="213">
        <f>SUM(B585:B590)</f>
        <v>384</v>
      </c>
      <c r="C584" s="213">
        <f>SUM(C585:C590)</f>
        <v>310</v>
      </c>
      <c r="D584" s="14">
        <f t="shared" si="9"/>
        <v>0.807291666666667</v>
      </c>
      <c r="E584" s="214"/>
    </row>
    <row r="585" customHeight="1" spans="1:5">
      <c r="A585" s="63" t="s">
        <v>510</v>
      </c>
      <c r="B585" s="215">
        <v>117</v>
      </c>
      <c r="C585" s="215">
        <v>110</v>
      </c>
      <c r="D585" s="14">
        <f t="shared" si="9"/>
        <v>0.94017094017094</v>
      </c>
      <c r="E585" s="214"/>
    </row>
    <row r="586" customHeight="1" spans="1:5">
      <c r="A586" s="63" t="s">
        <v>511</v>
      </c>
      <c r="B586" s="215">
        <v>217</v>
      </c>
      <c r="C586" s="215">
        <v>200</v>
      </c>
      <c r="D586" s="14">
        <f t="shared" si="9"/>
        <v>0.921658986175115</v>
      </c>
      <c r="E586" s="214"/>
    </row>
    <row r="587" customHeight="1" spans="1:5">
      <c r="A587" s="63" t="s">
        <v>512</v>
      </c>
      <c r="B587" s="167">
        <v>0</v>
      </c>
      <c r="C587" s="167"/>
      <c r="D587" s="14" t="e">
        <f t="shared" si="9"/>
        <v>#DIV/0!</v>
      </c>
      <c r="E587" s="133"/>
    </row>
    <row r="588" customHeight="1" spans="1:5">
      <c r="A588" s="63" t="s">
        <v>513</v>
      </c>
      <c r="B588" s="167">
        <v>20</v>
      </c>
      <c r="C588" s="167"/>
      <c r="D588" s="14">
        <f t="shared" si="9"/>
        <v>0</v>
      </c>
      <c r="E588" s="133"/>
    </row>
    <row r="589" customHeight="1" spans="1:5">
      <c r="A589" s="63" t="s">
        <v>514</v>
      </c>
      <c r="B589" s="167">
        <v>0</v>
      </c>
      <c r="C589" s="167"/>
      <c r="D589" s="14" t="e">
        <f t="shared" si="9"/>
        <v>#DIV/0!</v>
      </c>
      <c r="E589" s="133"/>
    </row>
    <row r="590" customHeight="1" spans="1:5">
      <c r="A590" s="63" t="s">
        <v>515</v>
      </c>
      <c r="B590" s="167">
        <v>30</v>
      </c>
      <c r="C590" s="167"/>
      <c r="D590" s="14">
        <f t="shared" si="9"/>
        <v>0</v>
      </c>
      <c r="E590" s="133"/>
    </row>
    <row r="591" customHeight="1" spans="1:5">
      <c r="A591" s="63" t="s">
        <v>516</v>
      </c>
      <c r="B591" s="14">
        <f>SUM(B592:B599)</f>
        <v>1114</v>
      </c>
      <c r="C591" s="14">
        <f>SUM(C592:C599)</f>
        <v>1005</v>
      </c>
      <c r="D591" s="14">
        <f t="shared" si="9"/>
        <v>0.902154398563734</v>
      </c>
      <c r="E591" s="133"/>
    </row>
    <row r="592" customHeight="1" spans="1:5">
      <c r="A592" s="63" t="s">
        <v>75</v>
      </c>
      <c r="B592" s="167">
        <v>265</v>
      </c>
      <c r="C592" s="167">
        <v>295</v>
      </c>
      <c r="D592" s="14">
        <f t="shared" si="9"/>
        <v>1.11320754716981</v>
      </c>
      <c r="E592" s="133"/>
    </row>
    <row r="593" customHeight="1" spans="1:5">
      <c r="A593" s="63" t="s">
        <v>76</v>
      </c>
      <c r="B593" s="167"/>
      <c r="C593" s="167"/>
      <c r="D593" s="14" t="e">
        <f t="shared" si="9"/>
        <v>#DIV/0!</v>
      </c>
      <c r="E593" s="133"/>
    </row>
    <row r="594" customHeight="1" spans="1:5">
      <c r="A594" s="63" t="s">
        <v>77</v>
      </c>
      <c r="B594" s="167"/>
      <c r="C594" s="167"/>
      <c r="D594" s="14" t="e">
        <f t="shared" si="9"/>
        <v>#DIV/0!</v>
      </c>
      <c r="E594" s="133"/>
    </row>
    <row r="595" customHeight="1" spans="1:5">
      <c r="A595" s="63" t="s">
        <v>517</v>
      </c>
      <c r="B595" s="167">
        <v>46</v>
      </c>
      <c r="C595" s="167">
        <v>50</v>
      </c>
      <c r="D595" s="14">
        <f t="shared" si="9"/>
        <v>1.08695652173913</v>
      </c>
      <c r="E595" s="133"/>
    </row>
    <row r="596" customHeight="1" spans="1:5">
      <c r="A596" s="63" t="s">
        <v>518</v>
      </c>
      <c r="B596" s="167">
        <v>632</v>
      </c>
      <c r="C596" s="167">
        <v>660</v>
      </c>
      <c r="D596" s="14">
        <f t="shared" si="9"/>
        <v>1.04430379746835</v>
      </c>
      <c r="E596" s="133"/>
    </row>
    <row r="597" customHeight="1" spans="1:5">
      <c r="A597" s="63" t="s">
        <v>519</v>
      </c>
      <c r="B597" s="167"/>
      <c r="C597" s="167"/>
      <c r="D597" s="14" t="e">
        <f t="shared" si="9"/>
        <v>#DIV/0!</v>
      </c>
      <c r="E597" s="133"/>
    </row>
    <row r="598" customHeight="1" spans="1:5">
      <c r="A598" s="63" t="s">
        <v>520</v>
      </c>
      <c r="B598" s="167"/>
      <c r="C598" s="167"/>
      <c r="D598" s="14" t="e">
        <f t="shared" si="9"/>
        <v>#DIV/0!</v>
      </c>
      <c r="E598" s="133"/>
    </row>
    <row r="599" customHeight="1" spans="1:5">
      <c r="A599" s="63" t="s">
        <v>521</v>
      </c>
      <c r="B599" s="167">
        <v>171</v>
      </c>
      <c r="C599" s="167"/>
      <c r="D599" s="14">
        <f t="shared" si="9"/>
        <v>0</v>
      </c>
      <c r="E599" s="133"/>
    </row>
    <row r="600" customHeight="1" spans="1:5">
      <c r="A600" s="63" t="s">
        <v>527</v>
      </c>
      <c r="B600" s="14">
        <f>SUM(B601:B604)</f>
        <v>0</v>
      </c>
      <c r="C600" s="14">
        <f>SUM(C601:C604)</f>
        <v>0</v>
      </c>
      <c r="D600" s="14" t="e">
        <f t="shared" si="9"/>
        <v>#DIV/0!</v>
      </c>
      <c r="E600" s="133"/>
    </row>
    <row r="601" customHeight="1" spans="1:5">
      <c r="A601" s="63" t="s">
        <v>75</v>
      </c>
      <c r="B601" s="167"/>
      <c r="C601" s="167"/>
      <c r="D601" s="14" t="e">
        <f t="shared" si="9"/>
        <v>#DIV/0!</v>
      </c>
      <c r="E601" s="133"/>
    </row>
    <row r="602" customHeight="1" spans="1:5">
      <c r="A602" s="63" t="s">
        <v>76</v>
      </c>
      <c r="B602" s="167"/>
      <c r="C602" s="167"/>
      <c r="D602" s="14" t="e">
        <f t="shared" si="9"/>
        <v>#DIV/0!</v>
      </c>
      <c r="E602" s="133"/>
    </row>
    <row r="603" customHeight="1" spans="1:5">
      <c r="A603" s="63" t="s">
        <v>77</v>
      </c>
      <c r="B603" s="167"/>
      <c r="C603" s="167"/>
      <c r="D603" s="14" t="e">
        <f t="shared" si="9"/>
        <v>#DIV/0!</v>
      </c>
      <c r="E603" s="133"/>
    </row>
    <row r="604" customHeight="1" spans="1:5">
      <c r="A604" s="63" t="s">
        <v>528</v>
      </c>
      <c r="B604" s="167"/>
      <c r="C604" s="167"/>
      <c r="D604" s="14" t="e">
        <f t="shared" si="9"/>
        <v>#DIV/0!</v>
      </c>
      <c r="E604" s="133"/>
    </row>
    <row r="605" customHeight="1" spans="1:5">
      <c r="A605" s="63" t="s">
        <v>529</v>
      </c>
      <c r="B605" s="14">
        <f>SUM(B606:B607)</f>
        <v>3041</v>
      </c>
      <c r="C605" s="14">
        <f>SUM(C606:C607)</f>
        <v>3050</v>
      </c>
      <c r="D605" s="14">
        <f t="shared" si="9"/>
        <v>1.00295955277869</v>
      </c>
      <c r="E605" s="133"/>
    </row>
    <row r="606" customHeight="1" spans="1:5">
      <c r="A606" s="63" t="s">
        <v>530</v>
      </c>
      <c r="B606" s="167">
        <v>959</v>
      </c>
      <c r="C606" s="167">
        <v>960</v>
      </c>
      <c r="D606" s="14">
        <f t="shared" si="9"/>
        <v>1.00104275286757</v>
      </c>
      <c r="E606" s="133"/>
    </row>
    <row r="607" customHeight="1" spans="1:5">
      <c r="A607" s="63" t="s">
        <v>531</v>
      </c>
      <c r="B607" s="167">
        <v>2082</v>
      </c>
      <c r="C607" s="167">
        <v>2090</v>
      </c>
      <c r="D607" s="14">
        <f t="shared" si="9"/>
        <v>1.00384245917387</v>
      </c>
      <c r="E607" s="133"/>
    </row>
    <row r="608" customHeight="1" spans="1:5">
      <c r="A608" s="63" t="s">
        <v>532</v>
      </c>
      <c r="B608" s="14">
        <f>SUM(B609:B610)</f>
        <v>1677</v>
      </c>
      <c r="C608" s="14">
        <f>SUM(C609:C610)</f>
        <v>1680</v>
      </c>
      <c r="D608" s="14">
        <f t="shared" si="9"/>
        <v>1.00178890876565</v>
      </c>
      <c r="E608" s="133"/>
    </row>
    <row r="609" customHeight="1" spans="1:5">
      <c r="A609" s="63" t="s">
        <v>533</v>
      </c>
      <c r="B609" s="167"/>
      <c r="C609" s="167"/>
      <c r="D609" s="14" t="e">
        <f t="shared" si="9"/>
        <v>#DIV/0!</v>
      </c>
      <c r="E609" s="133"/>
    </row>
    <row r="610" customHeight="1" spans="1:5">
      <c r="A610" s="63" t="s">
        <v>534</v>
      </c>
      <c r="B610" s="167">
        <v>1677</v>
      </c>
      <c r="C610" s="167">
        <v>1680</v>
      </c>
      <c r="D610" s="14">
        <f t="shared" si="9"/>
        <v>1.00178890876565</v>
      </c>
      <c r="E610" s="133"/>
    </row>
    <row r="611" customHeight="1" spans="1:5">
      <c r="A611" s="63" t="s">
        <v>535</v>
      </c>
      <c r="B611" s="14">
        <f>SUM(B612:B613)</f>
        <v>2371</v>
      </c>
      <c r="C611" s="14">
        <f>SUM(C612:C613)</f>
        <v>2000</v>
      </c>
      <c r="D611" s="14">
        <f t="shared" si="9"/>
        <v>0.843525938422606</v>
      </c>
      <c r="E611" s="133"/>
    </row>
    <row r="612" customHeight="1" spans="1:5">
      <c r="A612" s="63" t="s">
        <v>536</v>
      </c>
      <c r="B612" s="167"/>
      <c r="C612" s="167"/>
      <c r="D612" s="14" t="e">
        <f t="shared" si="9"/>
        <v>#DIV/0!</v>
      </c>
      <c r="E612" s="133"/>
    </row>
    <row r="613" customHeight="1" spans="1:5">
      <c r="A613" s="63" t="s">
        <v>537</v>
      </c>
      <c r="B613" s="167">
        <v>2371</v>
      </c>
      <c r="C613" s="167">
        <v>2000</v>
      </c>
      <c r="D613" s="14">
        <f t="shared" si="9"/>
        <v>0.843525938422606</v>
      </c>
      <c r="E613" s="133"/>
    </row>
    <row r="614" customHeight="1" spans="1:5">
      <c r="A614" s="63" t="s">
        <v>538</v>
      </c>
      <c r="B614" s="14">
        <f>SUM(B615:B616)</f>
        <v>0</v>
      </c>
      <c r="C614" s="14">
        <f>SUM(C615:C616)</f>
        <v>0</v>
      </c>
      <c r="D614" s="14" t="e">
        <f t="shared" si="9"/>
        <v>#DIV/0!</v>
      </c>
      <c r="E614" s="133"/>
    </row>
    <row r="615" customHeight="1" spans="1:5">
      <c r="A615" s="63" t="s">
        <v>1151</v>
      </c>
      <c r="B615" s="167"/>
      <c r="C615" s="167"/>
      <c r="D615" s="14" t="e">
        <f t="shared" si="9"/>
        <v>#DIV/0!</v>
      </c>
      <c r="E615" s="133"/>
    </row>
    <row r="616" customHeight="1" spans="1:5">
      <c r="A616" s="63" t="s">
        <v>540</v>
      </c>
      <c r="B616" s="167"/>
      <c r="C616" s="167"/>
      <c r="D616" s="14" t="e">
        <f t="shared" si="9"/>
        <v>#DIV/0!</v>
      </c>
      <c r="E616" s="133"/>
    </row>
    <row r="617" customHeight="1" spans="1:5">
      <c r="A617" s="63" t="s">
        <v>541</v>
      </c>
      <c r="B617" s="14">
        <f>SUM(B618:B619)</f>
        <v>0</v>
      </c>
      <c r="C617" s="14">
        <f>SUM(C618:C619)</f>
        <v>0</v>
      </c>
      <c r="D617" s="14" t="e">
        <f t="shared" si="9"/>
        <v>#DIV/0!</v>
      </c>
      <c r="E617" s="133"/>
    </row>
    <row r="618" customHeight="1" spans="1:5">
      <c r="A618" s="63" t="s">
        <v>542</v>
      </c>
      <c r="B618" s="167"/>
      <c r="C618" s="167"/>
      <c r="D618" s="14" t="e">
        <f t="shared" si="9"/>
        <v>#DIV/0!</v>
      </c>
      <c r="E618" s="133"/>
    </row>
    <row r="619" customHeight="1" spans="1:5">
      <c r="A619" s="63" t="s">
        <v>543</v>
      </c>
      <c r="B619" s="167"/>
      <c r="C619" s="167"/>
      <c r="D619" s="14" t="e">
        <f t="shared" si="9"/>
        <v>#DIV/0!</v>
      </c>
      <c r="E619" s="133"/>
    </row>
    <row r="620" customHeight="1" spans="1:5">
      <c r="A620" s="63" t="s">
        <v>544</v>
      </c>
      <c r="B620" s="14">
        <f>SUM(B621:B623)</f>
        <v>21740</v>
      </c>
      <c r="C620" s="14">
        <f>SUM(C621:C623)</f>
        <v>21000</v>
      </c>
      <c r="D620" s="14">
        <f t="shared" si="9"/>
        <v>0.965961361545538</v>
      </c>
      <c r="E620" s="133"/>
    </row>
    <row r="621" customHeight="1" spans="1:5">
      <c r="A621" s="63" t="s">
        <v>545</v>
      </c>
      <c r="B621" s="167">
        <v>7084</v>
      </c>
      <c r="C621" s="167">
        <v>7000</v>
      </c>
      <c r="D621" s="14">
        <f t="shared" si="9"/>
        <v>0.988142292490119</v>
      </c>
      <c r="E621" s="133"/>
    </row>
    <row r="622" customHeight="1" spans="1:5">
      <c r="A622" s="63" t="s">
        <v>546</v>
      </c>
      <c r="B622" s="167">
        <v>14656</v>
      </c>
      <c r="C622" s="167">
        <v>14000</v>
      </c>
      <c r="D622" s="14">
        <f t="shared" si="9"/>
        <v>0.955240174672489</v>
      </c>
      <c r="E622" s="133"/>
    </row>
    <row r="623" customHeight="1" spans="1:5">
      <c r="A623" s="63" t="s">
        <v>547</v>
      </c>
      <c r="B623" s="167"/>
      <c r="C623" s="167"/>
      <c r="D623" s="14" t="e">
        <f t="shared" si="9"/>
        <v>#DIV/0!</v>
      </c>
      <c r="E623" s="133"/>
    </row>
    <row r="624" customHeight="1" spans="1:5">
      <c r="A624" s="63" t="s">
        <v>548</v>
      </c>
      <c r="B624" s="14">
        <f>SUM(B625:B628)</f>
        <v>0</v>
      </c>
      <c r="C624" s="14">
        <f>SUM(C625:C628)</f>
        <v>0</v>
      </c>
      <c r="D624" s="14" t="e">
        <f t="shared" si="9"/>
        <v>#DIV/0!</v>
      </c>
      <c r="E624" s="133"/>
    </row>
    <row r="625" customHeight="1" spans="1:5">
      <c r="A625" s="63" t="s">
        <v>549</v>
      </c>
      <c r="B625" s="167"/>
      <c r="C625" s="167"/>
      <c r="D625" s="14" t="e">
        <f t="shared" si="9"/>
        <v>#DIV/0!</v>
      </c>
      <c r="E625" s="133"/>
    </row>
    <row r="626" customHeight="1" spans="1:5">
      <c r="A626" s="63" t="s">
        <v>550</v>
      </c>
      <c r="B626" s="167"/>
      <c r="C626" s="167"/>
      <c r="D626" s="14" t="e">
        <f t="shared" si="9"/>
        <v>#DIV/0!</v>
      </c>
      <c r="E626" s="133"/>
    </row>
    <row r="627" customHeight="1" spans="1:5">
      <c r="A627" s="63" t="s">
        <v>551</v>
      </c>
      <c r="B627" s="167"/>
      <c r="C627" s="167"/>
      <c r="D627" s="14" t="e">
        <f t="shared" si="9"/>
        <v>#DIV/0!</v>
      </c>
      <c r="E627" s="133"/>
    </row>
    <row r="628" customHeight="1" spans="1:5">
      <c r="A628" s="63" t="s">
        <v>552</v>
      </c>
      <c r="B628" s="167"/>
      <c r="C628" s="167"/>
      <c r="D628" s="14" t="e">
        <f t="shared" si="9"/>
        <v>#DIV/0!</v>
      </c>
      <c r="E628" s="133"/>
    </row>
    <row r="629" customHeight="1" spans="1:5">
      <c r="A629" s="216" t="s">
        <v>1152</v>
      </c>
      <c r="B629" s="14">
        <f>SUM(B630:B636)</f>
        <v>0</v>
      </c>
      <c r="C629" s="14">
        <f>SUM(C630:C636)</f>
        <v>0</v>
      </c>
      <c r="D629" s="14" t="e">
        <f t="shared" si="9"/>
        <v>#DIV/0!</v>
      </c>
      <c r="E629" s="133"/>
    </row>
    <row r="630" customHeight="1" spans="1:5">
      <c r="A630" s="212" t="s">
        <v>1103</v>
      </c>
      <c r="B630" s="215"/>
      <c r="C630" s="215"/>
      <c r="D630" s="14" t="e">
        <f t="shared" si="9"/>
        <v>#DIV/0!</v>
      </c>
      <c r="E630" s="214"/>
    </row>
    <row r="631" customHeight="1" spans="1:5">
      <c r="A631" s="212" t="s">
        <v>1104</v>
      </c>
      <c r="B631" s="167"/>
      <c r="C631" s="167"/>
      <c r="D631" s="14" t="e">
        <f t="shared" si="9"/>
        <v>#DIV/0!</v>
      </c>
      <c r="E631" s="133"/>
    </row>
    <row r="632" customHeight="1" spans="1:5">
      <c r="A632" s="212" t="s">
        <v>1105</v>
      </c>
      <c r="B632" s="167"/>
      <c r="C632" s="167"/>
      <c r="D632" s="14" t="e">
        <f t="shared" si="9"/>
        <v>#DIV/0!</v>
      </c>
      <c r="E632" s="133"/>
    </row>
    <row r="633" customHeight="1" spans="1:5">
      <c r="A633" s="212" t="s">
        <v>1153</v>
      </c>
      <c r="B633" s="167"/>
      <c r="C633" s="167"/>
      <c r="D633" s="14" t="e">
        <f t="shared" si="9"/>
        <v>#DIV/0!</v>
      </c>
      <c r="E633" s="133"/>
    </row>
    <row r="634" customHeight="1" spans="1:5">
      <c r="A634" s="212" t="s">
        <v>1154</v>
      </c>
      <c r="B634" s="167"/>
      <c r="C634" s="167"/>
      <c r="D634" s="14" t="e">
        <f t="shared" si="9"/>
        <v>#DIV/0!</v>
      </c>
      <c r="E634" s="133"/>
    </row>
    <row r="635" customHeight="1" spans="1:5">
      <c r="A635" s="212" t="s">
        <v>1106</v>
      </c>
      <c r="B635" s="167"/>
      <c r="C635" s="167"/>
      <c r="D635" s="14" t="e">
        <f t="shared" si="9"/>
        <v>#DIV/0!</v>
      </c>
      <c r="E635" s="133"/>
    </row>
    <row r="636" customHeight="1" spans="1:5">
      <c r="A636" s="212" t="s">
        <v>1155</v>
      </c>
      <c r="B636" s="167"/>
      <c r="C636" s="167"/>
      <c r="D636" s="14" t="e">
        <f t="shared" si="9"/>
        <v>#DIV/0!</v>
      </c>
      <c r="E636" s="133"/>
    </row>
    <row r="637" customHeight="1" spans="1:5">
      <c r="A637" s="63" t="s">
        <v>553</v>
      </c>
      <c r="B637" s="167">
        <v>201</v>
      </c>
      <c r="C637" s="167">
        <v>200</v>
      </c>
      <c r="D637" s="14">
        <f t="shared" si="9"/>
        <v>0.995024875621891</v>
      </c>
      <c r="E637" s="133"/>
    </row>
    <row r="638" customHeight="1" spans="1:5">
      <c r="A638" s="63" t="s">
        <v>1156</v>
      </c>
      <c r="B638" s="210">
        <f>B639+B644+B657+B661+B673+B676+B680+B685+B689+B693+B696+B705+B707</f>
        <v>42215</v>
      </c>
      <c r="C638" s="210">
        <f>C639+C644+C657+C661+C673+C676+C680+C685+C689+C693+C696+C705+C707</f>
        <v>17646</v>
      </c>
      <c r="D638" s="14">
        <f t="shared" si="9"/>
        <v>0.418003079474121</v>
      </c>
      <c r="E638" s="133"/>
    </row>
    <row r="639" customHeight="1" spans="1:5">
      <c r="A639" s="63" t="s">
        <v>1157</v>
      </c>
      <c r="B639" s="14">
        <f>SUM(B640:B643)</f>
        <v>948</v>
      </c>
      <c r="C639" s="14">
        <f>SUM(C640:C643)</f>
        <v>960</v>
      </c>
      <c r="D639" s="14">
        <f t="shared" si="9"/>
        <v>1.0126582278481</v>
      </c>
      <c r="E639" s="133"/>
    </row>
    <row r="640" customHeight="1" spans="1:5">
      <c r="A640" s="63" t="s">
        <v>75</v>
      </c>
      <c r="B640" s="167">
        <v>948</v>
      </c>
      <c r="C640" s="167">
        <v>960</v>
      </c>
      <c r="D640" s="14">
        <f t="shared" si="9"/>
        <v>1.0126582278481</v>
      </c>
      <c r="E640" s="133"/>
    </row>
    <row r="641" customHeight="1" spans="1:5">
      <c r="A641" s="63" t="s">
        <v>76</v>
      </c>
      <c r="B641" s="167"/>
      <c r="C641" s="167"/>
      <c r="D641" s="14" t="e">
        <f t="shared" si="9"/>
        <v>#DIV/0!</v>
      </c>
      <c r="E641" s="133"/>
    </row>
    <row r="642" customHeight="1" spans="1:5">
      <c r="A642" s="63" t="s">
        <v>77</v>
      </c>
      <c r="B642" s="167"/>
      <c r="C642" s="167"/>
      <c r="D642" s="14" t="e">
        <f t="shared" si="9"/>
        <v>#DIV/0!</v>
      </c>
      <c r="E642" s="133"/>
    </row>
    <row r="643" customHeight="1" spans="1:5">
      <c r="A643" s="63" t="s">
        <v>1158</v>
      </c>
      <c r="B643" s="167"/>
      <c r="C643" s="167"/>
      <c r="D643" s="14" t="e">
        <f t="shared" si="9"/>
        <v>#DIV/0!</v>
      </c>
      <c r="E643" s="133"/>
    </row>
    <row r="644" customHeight="1" spans="1:5">
      <c r="A644" s="63" t="s">
        <v>557</v>
      </c>
      <c r="B644" s="14">
        <f>SUM(B645:B656)</f>
        <v>1154</v>
      </c>
      <c r="C644" s="14">
        <f>SUM(C645:C656)</f>
        <v>1160</v>
      </c>
      <c r="D644" s="14">
        <f t="shared" si="9"/>
        <v>1.0051993067591</v>
      </c>
      <c r="E644" s="133"/>
    </row>
    <row r="645" customHeight="1" spans="1:5">
      <c r="A645" s="63" t="s">
        <v>558</v>
      </c>
      <c r="B645" s="167"/>
      <c r="C645" s="167"/>
      <c r="D645" s="14" t="e">
        <f t="shared" si="9"/>
        <v>#DIV/0!</v>
      </c>
      <c r="E645" s="133"/>
    </row>
    <row r="646" customHeight="1" spans="1:5">
      <c r="A646" s="63" t="s">
        <v>559</v>
      </c>
      <c r="B646" s="167"/>
      <c r="C646" s="167"/>
      <c r="D646" s="14" t="e">
        <f t="shared" ref="D646:D709" si="10">C646/B646</f>
        <v>#DIV/0!</v>
      </c>
      <c r="E646" s="133"/>
    </row>
    <row r="647" customHeight="1" spans="1:5">
      <c r="A647" s="63" t="s">
        <v>560</v>
      </c>
      <c r="B647" s="167"/>
      <c r="C647" s="167"/>
      <c r="D647" s="14" t="e">
        <f t="shared" si="10"/>
        <v>#DIV/0!</v>
      </c>
      <c r="E647" s="133"/>
    </row>
    <row r="648" customHeight="1" spans="1:5">
      <c r="A648" s="63" t="s">
        <v>561</v>
      </c>
      <c r="B648" s="215"/>
      <c r="C648" s="215"/>
      <c r="D648" s="14" t="e">
        <f t="shared" si="10"/>
        <v>#DIV/0!</v>
      </c>
      <c r="E648" s="214"/>
    </row>
    <row r="649" customHeight="1" spans="1:5">
      <c r="A649" s="63" t="s">
        <v>562</v>
      </c>
      <c r="B649" s="215"/>
      <c r="C649" s="215"/>
      <c r="D649" s="14" t="e">
        <f t="shared" si="10"/>
        <v>#DIV/0!</v>
      </c>
      <c r="E649" s="214"/>
    </row>
    <row r="650" customHeight="1" spans="1:5">
      <c r="A650" s="63" t="s">
        <v>563</v>
      </c>
      <c r="B650" s="215"/>
      <c r="C650" s="215"/>
      <c r="D650" s="14" t="e">
        <f t="shared" si="10"/>
        <v>#DIV/0!</v>
      </c>
      <c r="E650" s="214"/>
    </row>
    <row r="651" customHeight="1" spans="1:5">
      <c r="A651" s="63" t="s">
        <v>564</v>
      </c>
      <c r="B651" s="167"/>
      <c r="C651" s="167"/>
      <c r="D651" s="14" t="e">
        <f t="shared" si="10"/>
        <v>#DIV/0!</v>
      </c>
      <c r="E651" s="133"/>
    </row>
    <row r="652" customHeight="1" spans="1:5">
      <c r="A652" s="63" t="s">
        <v>565</v>
      </c>
      <c r="B652" s="167"/>
      <c r="C652" s="167"/>
      <c r="D652" s="14" t="e">
        <f t="shared" si="10"/>
        <v>#DIV/0!</v>
      </c>
      <c r="E652" s="133"/>
    </row>
    <row r="653" customHeight="1" spans="1:5">
      <c r="A653" s="63" t="s">
        <v>566</v>
      </c>
      <c r="B653" s="167"/>
      <c r="C653" s="167"/>
      <c r="D653" s="14" t="e">
        <f t="shared" si="10"/>
        <v>#DIV/0!</v>
      </c>
      <c r="E653" s="133"/>
    </row>
    <row r="654" customHeight="1" spans="1:5">
      <c r="A654" s="63" t="s">
        <v>567</v>
      </c>
      <c r="B654" s="167"/>
      <c r="C654" s="167"/>
      <c r="D654" s="14" t="e">
        <f t="shared" si="10"/>
        <v>#DIV/0!</v>
      </c>
      <c r="E654" s="133"/>
    </row>
    <row r="655" customHeight="1" spans="1:5">
      <c r="A655" s="63" t="s">
        <v>568</v>
      </c>
      <c r="B655" s="167"/>
      <c r="C655" s="167"/>
      <c r="D655" s="14" t="e">
        <f t="shared" si="10"/>
        <v>#DIV/0!</v>
      </c>
      <c r="E655" s="133"/>
    </row>
    <row r="656" customHeight="1" spans="1:5">
      <c r="A656" s="63" t="s">
        <v>569</v>
      </c>
      <c r="B656" s="167">
        <v>1154</v>
      </c>
      <c r="C656" s="167">
        <v>1160</v>
      </c>
      <c r="D656" s="14">
        <f t="shared" si="10"/>
        <v>1.0051993067591</v>
      </c>
      <c r="E656" s="133"/>
    </row>
    <row r="657" customHeight="1" spans="1:5">
      <c r="A657" s="63" t="s">
        <v>570</v>
      </c>
      <c r="B657" s="213">
        <f>SUM(B658:B660)</f>
        <v>2680</v>
      </c>
      <c r="C657" s="213">
        <f>SUM(C658:C660)</f>
        <v>2670</v>
      </c>
      <c r="D657" s="14">
        <f t="shared" si="10"/>
        <v>0.996268656716418</v>
      </c>
      <c r="E657" s="214"/>
    </row>
    <row r="658" customHeight="1" spans="1:5">
      <c r="A658" s="63" t="s">
        <v>571</v>
      </c>
      <c r="B658" s="215"/>
      <c r="C658" s="215"/>
      <c r="D658" s="14" t="e">
        <f t="shared" si="10"/>
        <v>#DIV/0!</v>
      </c>
      <c r="E658" s="214"/>
    </row>
    <row r="659" customHeight="1" spans="1:5">
      <c r="A659" s="63" t="s">
        <v>572</v>
      </c>
      <c r="B659" s="215">
        <v>1248</v>
      </c>
      <c r="C659" s="215">
        <v>1250</v>
      </c>
      <c r="D659" s="14">
        <f t="shared" si="10"/>
        <v>1.00160256410256</v>
      </c>
      <c r="E659" s="214"/>
    </row>
    <row r="660" customHeight="1" spans="1:5">
      <c r="A660" s="63" t="s">
        <v>573</v>
      </c>
      <c r="B660" s="215">
        <v>1432</v>
      </c>
      <c r="C660" s="215">
        <v>1420</v>
      </c>
      <c r="D660" s="14">
        <f t="shared" si="10"/>
        <v>0.991620111731844</v>
      </c>
      <c r="E660" s="214"/>
    </row>
    <row r="661" customHeight="1" spans="1:5">
      <c r="A661" s="63" t="s">
        <v>574</v>
      </c>
      <c r="B661" s="213">
        <f>SUM(B662:B672)</f>
        <v>5698</v>
      </c>
      <c r="C661" s="213">
        <f>SUM(C662:C672)</f>
        <v>6040</v>
      </c>
      <c r="D661" s="14">
        <f t="shared" si="10"/>
        <v>1.06002106002106</v>
      </c>
      <c r="E661" s="214"/>
    </row>
    <row r="662" customHeight="1" spans="1:5">
      <c r="A662" s="63" t="s">
        <v>575</v>
      </c>
      <c r="B662" s="215">
        <v>1244</v>
      </c>
      <c r="C662" s="215">
        <v>1290</v>
      </c>
      <c r="D662" s="14">
        <f t="shared" si="10"/>
        <v>1.03697749196141</v>
      </c>
      <c r="E662" s="214"/>
    </row>
    <row r="663" customHeight="1" spans="1:5">
      <c r="A663" s="63" t="s">
        <v>576</v>
      </c>
      <c r="B663" s="215">
        <v>284</v>
      </c>
      <c r="C663" s="215">
        <v>310</v>
      </c>
      <c r="D663" s="14">
        <f t="shared" si="10"/>
        <v>1.09154929577465</v>
      </c>
      <c r="E663" s="214"/>
    </row>
    <row r="664" customHeight="1" spans="1:5">
      <c r="A664" s="63" t="s">
        <v>577</v>
      </c>
      <c r="B664" s="215">
        <v>807</v>
      </c>
      <c r="C664" s="215">
        <v>880</v>
      </c>
      <c r="D664" s="14">
        <f t="shared" si="10"/>
        <v>1.09045848822801</v>
      </c>
      <c r="E664" s="214"/>
    </row>
    <row r="665" customHeight="1" spans="1:5">
      <c r="A665" s="63" t="s">
        <v>578</v>
      </c>
      <c r="B665" s="215"/>
      <c r="C665" s="215"/>
      <c r="D665" s="14" t="e">
        <f t="shared" si="10"/>
        <v>#DIV/0!</v>
      </c>
      <c r="E665" s="214"/>
    </row>
    <row r="666" customHeight="1" spans="1:5">
      <c r="A666" s="63" t="s">
        <v>579</v>
      </c>
      <c r="B666" s="167"/>
      <c r="C666" s="167"/>
      <c r="D666" s="14" t="e">
        <f t="shared" si="10"/>
        <v>#DIV/0!</v>
      </c>
      <c r="E666" s="133"/>
    </row>
    <row r="667" customHeight="1" spans="1:5">
      <c r="A667" s="63" t="s">
        <v>580</v>
      </c>
      <c r="B667" s="167"/>
      <c r="C667" s="167"/>
      <c r="D667" s="14" t="e">
        <f t="shared" si="10"/>
        <v>#DIV/0!</v>
      </c>
      <c r="E667" s="133"/>
    </row>
    <row r="668" customHeight="1" spans="1:5">
      <c r="A668" s="63" t="s">
        <v>581</v>
      </c>
      <c r="B668" s="167"/>
      <c r="C668" s="167"/>
      <c r="D668" s="14" t="e">
        <f t="shared" si="10"/>
        <v>#DIV/0!</v>
      </c>
      <c r="E668" s="133"/>
    </row>
    <row r="669" customHeight="1" spans="1:5">
      <c r="A669" s="63" t="s">
        <v>582</v>
      </c>
      <c r="B669" s="167">
        <v>3034</v>
      </c>
      <c r="C669" s="167">
        <v>3200</v>
      </c>
      <c r="D669" s="14">
        <f t="shared" si="10"/>
        <v>1.0547132498352</v>
      </c>
      <c r="E669" s="133"/>
    </row>
    <row r="670" customHeight="1" spans="1:5">
      <c r="A670" s="63" t="s">
        <v>583</v>
      </c>
      <c r="B670" s="167">
        <v>329</v>
      </c>
      <c r="C670" s="167">
        <v>360</v>
      </c>
      <c r="D670" s="14">
        <f t="shared" si="10"/>
        <v>1.09422492401216</v>
      </c>
      <c r="E670" s="133"/>
    </row>
    <row r="671" customHeight="1" spans="1:5">
      <c r="A671" s="63" t="s">
        <v>584</v>
      </c>
      <c r="B671" s="167"/>
      <c r="C671" s="167"/>
      <c r="D671" s="14" t="e">
        <f t="shared" si="10"/>
        <v>#DIV/0!</v>
      </c>
      <c r="E671" s="133"/>
    </row>
    <row r="672" customHeight="1" spans="1:5">
      <c r="A672" s="63" t="s">
        <v>585</v>
      </c>
      <c r="B672" s="167"/>
      <c r="C672" s="167"/>
      <c r="D672" s="14" t="e">
        <f t="shared" si="10"/>
        <v>#DIV/0!</v>
      </c>
      <c r="E672" s="133"/>
    </row>
    <row r="673" customHeight="1" spans="1:5">
      <c r="A673" s="63" t="s">
        <v>586</v>
      </c>
      <c r="B673" s="14">
        <f>SUM(B674:B675)</f>
        <v>107</v>
      </c>
      <c r="C673" s="14">
        <f>SUM(C674:C675)</f>
        <v>110</v>
      </c>
      <c r="D673" s="14">
        <f t="shared" si="10"/>
        <v>1.02803738317757</v>
      </c>
      <c r="E673" s="133"/>
    </row>
    <row r="674" customHeight="1" spans="1:5">
      <c r="A674" s="63" t="s">
        <v>587</v>
      </c>
      <c r="B674" s="167">
        <v>107</v>
      </c>
      <c r="C674" s="167">
        <v>110</v>
      </c>
      <c r="D674" s="14">
        <f t="shared" si="10"/>
        <v>1.02803738317757</v>
      </c>
      <c r="E674" s="133"/>
    </row>
    <row r="675" customHeight="1" spans="1:5">
      <c r="A675" s="63" t="s">
        <v>588</v>
      </c>
      <c r="B675" s="167"/>
      <c r="C675" s="167"/>
      <c r="D675" s="14" t="e">
        <f t="shared" si="10"/>
        <v>#DIV/0!</v>
      </c>
      <c r="E675" s="133"/>
    </row>
    <row r="676" customHeight="1" spans="1:5">
      <c r="A676" s="63" t="s">
        <v>589</v>
      </c>
      <c r="B676" s="14">
        <f>SUM(B677:B679)</f>
        <v>3434</v>
      </c>
      <c r="C676" s="14">
        <f>SUM(C677:C679)</f>
        <v>3500</v>
      </c>
      <c r="D676" s="14">
        <f t="shared" si="10"/>
        <v>1.01921956901573</v>
      </c>
      <c r="E676" s="133"/>
    </row>
    <row r="677" customHeight="1" spans="1:5">
      <c r="A677" s="63" t="s">
        <v>590</v>
      </c>
      <c r="B677" s="167">
        <v>2284</v>
      </c>
      <c r="C677" s="167">
        <v>2300</v>
      </c>
      <c r="D677" s="14">
        <f t="shared" si="10"/>
        <v>1.00700525394046</v>
      </c>
      <c r="E677" s="133"/>
    </row>
    <row r="678" customHeight="1" spans="1:5">
      <c r="A678" s="63" t="s">
        <v>591</v>
      </c>
      <c r="B678" s="167">
        <v>767</v>
      </c>
      <c r="C678" s="167">
        <v>800</v>
      </c>
      <c r="D678" s="14">
        <f t="shared" si="10"/>
        <v>1.04302477183833</v>
      </c>
      <c r="E678" s="133"/>
    </row>
    <row r="679" customHeight="1" spans="1:5">
      <c r="A679" s="63" t="s">
        <v>592</v>
      </c>
      <c r="B679" s="167">
        <v>383</v>
      </c>
      <c r="C679" s="167">
        <v>400</v>
      </c>
      <c r="D679" s="14">
        <f t="shared" si="10"/>
        <v>1.0443864229765</v>
      </c>
      <c r="E679" s="133"/>
    </row>
    <row r="680" customHeight="1" spans="1:5">
      <c r="A680" s="63" t="s">
        <v>599</v>
      </c>
      <c r="B680" s="14">
        <f>SUM(B681:B684)</f>
        <v>0</v>
      </c>
      <c r="C680" s="14">
        <f>SUM(C681:C684)</f>
        <v>0</v>
      </c>
      <c r="D680" s="14" t="e">
        <f t="shared" si="10"/>
        <v>#DIV/0!</v>
      </c>
      <c r="E680" s="133"/>
    </row>
    <row r="681" customHeight="1" spans="1:5">
      <c r="A681" s="63" t="s">
        <v>600</v>
      </c>
      <c r="B681" s="167"/>
      <c r="C681" s="167"/>
      <c r="D681" s="14" t="e">
        <f t="shared" si="10"/>
        <v>#DIV/0!</v>
      </c>
      <c r="E681" s="133"/>
    </row>
    <row r="682" customHeight="1" spans="1:5">
      <c r="A682" s="63" t="s">
        <v>601</v>
      </c>
      <c r="B682" s="167"/>
      <c r="C682" s="167"/>
      <c r="D682" s="14" t="e">
        <f t="shared" si="10"/>
        <v>#DIV/0!</v>
      </c>
      <c r="E682" s="133"/>
    </row>
    <row r="683" customHeight="1" spans="1:5">
      <c r="A683" s="63" t="s">
        <v>602</v>
      </c>
      <c r="B683" s="167"/>
      <c r="C683" s="167"/>
      <c r="D683" s="14" t="e">
        <f t="shared" si="10"/>
        <v>#DIV/0!</v>
      </c>
      <c r="E683" s="133"/>
    </row>
    <row r="684" customHeight="1" spans="1:5">
      <c r="A684" s="63" t="s">
        <v>603</v>
      </c>
      <c r="B684" s="167"/>
      <c r="C684" s="167"/>
      <c r="D684" s="14" t="e">
        <f t="shared" si="10"/>
        <v>#DIV/0!</v>
      </c>
      <c r="E684" s="133"/>
    </row>
    <row r="685" customHeight="1" spans="1:5">
      <c r="A685" s="63" t="s">
        <v>604</v>
      </c>
      <c r="B685" s="14">
        <f>SUM(B686:B688)</f>
        <v>22950</v>
      </c>
      <c r="C685" s="14">
        <f>SUM(C686:C688)</f>
        <v>0</v>
      </c>
      <c r="D685" s="14">
        <f t="shared" si="10"/>
        <v>0</v>
      </c>
      <c r="E685" s="133"/>
    </row>
    <row r="686" customHeight="1" spans="1:5">
      <c r="A686" s="63" t="s">
        <v>605</v>
      </c>
      <c r="B686" s="167"/>
      <c r="C686" s="167"/>
      <c r="D686" s="14" t="e">
        <f t="shared" si="10"/>
        <v>#DIV/0!</v>
      </c>
      <c r="E686" s="133"/>
    </row>
    <row r="687" customHeight="1" spans="1:5">
      <c r="A687" s="63" t="s">
        <v>606</v>
      </c>
      <c r="B687" s="167">
        <v>22950</v>
      </c>
      <c r="C687" s="167"/>
      <c r="D687" s="14">
        <f t="shared" si="10"/>
        <v>0</v>
      </c>
      <c r="E687" s="133"/>
    </row>
    <row r="688" customHeight="1" spans="1:5">
      <c r="A688" s="63" t="s">
        <v>609</v>
      </c>
      <c r="B688" s="167"/>
      <c r="C688" s="167"/>
      <c r="D688" s="14" t="e">
        <f t="shared" si="10"/>
        <v>#DIV/0!</v>
      </c>
      <c r="E688" s="133"/>
    </row>
    <row r="689" customHeight="1" spans="1:5">
      <c r="A689" s="63" t="s">
        <v>610</v>
      </c>
      <c r="B689" s="14">
        <f>SUM(B690:B692)</f>
        <v>1026</v>
      </c>
      <c r="C689" s="14">
        <f>SUM(C690:C692)</f>
        <v>1030</v>
      </c>
      <c r="D689" s="14">
        <f t="shared" si="10"/>
        <v>1.00389863547758</v>
      </c>
      <c r="E689" s="133"/>
    </row>
    <row r="690" customHeight="1" spans="1:5">
      <c r="A690" s="63" t="s">
        <v>611</v>
      </c>
      <c r="B690" s="167">
        <v>1026</v>
      </c>
      <c r="C690" s="167">
        <v>1030</v>
      </c>
      <c r="D690" s="14">
        <f t="shared" si="10"/>
        <v>1.00389863547758</v>
      </c>
      <c r="E690" s="133"/>
    </row>
    <row r="691" customHeight="1" spans="1:5">
      <c r="A691" s="63" t="s">
        <v>612</v>
      </c>
      <c r="B691" s="167"/>
      <c r="C691" s="167"/>
      <c r="D691" s="14" t="e">
        <f t="shared" si="10"/>
        <v>#DIV/0!</v>
      </c>
      <c r="E691" s="133"/>
    </row>
    <row r="692" customHeight="1" spans="1:5">
      <c r="A692" s="63" t="s">
        <v>613</v>
      </c>
      <c r="B692" s="167"/>
      <c r="C692" s="167"/>
      <c r="D692" s="14" t="e">
        <f t="shared" si="10"/>
        <v>#DIV/0!</v>
      </c>
      <c r="E692" s="133"/>
    </row>
    <row r="693" customHeight="1" spans="1:5">
      <c r="A693" s="63" t="s">
        <v>614</v>
      </c>
      <c r="B693" s="14">
        <f>SUM(B694:B695)</f>
        <v>233</v>
      </c>
      <c r="C693" s="14">
        <f>SUM(C694:C695)</f>
        <v>230</v>
      </c>
      <c r="D693" s="14">
        <f t="shared" si="10"/>
        <v>0.987124463519313</v>
      </c>
      <c r="E693" s="133"/>
    </row>
    <row r="694" customHeight="1" spans="1:5">
      <c r="A694" s="63" t="s">
        <v>615</v>
      </c>
      <c r="B694" s="167">
        <v>233</v>
      </c>
      <c r="C694" s="167">
        <v>230</v>
      </c>
      <c r="D694" s="14">
        <f t="shared" si="10"/>
        <v>0.987124463519313</v>
      </c>
      <c r="E694" s="133"/>
    </row>
    <row r="695" customHeight="1" spans="1:5">
      <c r="A695" s="63" t="s">
        <v>616</v>
      </c>
      <c r="B695" s="167"/>
      <c r="C695" s="167"/>
      <c r="D695" s="14" t="e">
        <f t="shared" si="10"/>
        <v>#DIV/0!</v>
      </c>
      <c r="E695" s="133"/>
    </row>
    <row r="696" customHeight="1" spans="1:5">
      <c r="A696" s="212" t="s">
        <v>1159</v>
      </c>
      <c r="B696" s="14">
        <f>SUM(B697:B704)</f>
        <v>2837</v>
      </c>
      <c r="C696" s="14">
        <f>SUM(C697:C704)</f>
        <v>1946</v>
      </c>
      <c r="D696" s="14">
        <f t="shared" si="10"/>
        <v>0.685935847726472</v>
      </c>
      <c r="E696" s="133"/>
    </row>
    <row r="697" customHeight="1" spans="1:5">
      <c r="A697" s="212" t="s">
        <v>1103</v>
      </c>
      <c r="B697" s="167">
        <v>237</v>
      </c>
      <c r="C697" s="167">
        <v>260</v>
      </c>
      <c r="D697" s="14">
        <f t="shared" si="10"/>
        <v>1.09704641350211</v>
      </c>
      <c r="E697" s="133"/>
    </row>
    <row r="698" customHeight="1" spans="1:5">
      <c r="A698" s="212" t="s">
        <v>1104</v>
      </c>
      <c r="B698" s="167"/>
      <c r="C698" s="167"/>
      <c r="D698" s="14" t="e">
        <f t="shared" si="10"/>
        <v>#DIV/0!</v>
      </c>
      <c r="E698" s="133"/>
    </row>
    <row r="699" customHeight="1" spans="1:5">
      <c r="A699" s="212" t="s">
        <v>1105</v>
      </c>
      <c r="B699" s="167"/>
      <c r="C699" s="167"/>
      <c r="D699" s="14" t="e">
        <f t="shared" si="10"/>
        <v>#DIV/0!</v>
      </c>
      <c r="E699" s="133"/>
    </row>
    <row r="700" customHeight="1" spans="1:5">
      <c r="A700" s="212" t="s">
        <v>1113</v>
      </c>
      <c r="B700" s="167"/>
      <c r="C700" s="167"/>
      <c r="D700" s="14" t="e">
        <f t="shared" si="10"/>
        <v>#DIV/0!</v>
      </c>
      <c r="E700" s="133"/>
    </row>
    <row r="701" customHeight="1" spans="1:5">
      <c r="A701" s="212" t="s">
        <v>1160</v>
      </c>
      <c r="B701" s="167">
        <v>420</v>
      </c>
      <c r="C701" s="167">
        <v>460</v>
      </c>
      <c r="D701" s="14">
        <f t="shared" si="10"/>
        <v>1.0952380952381</v>
      </c>
      <c r="E701" s="133"/>
    </row>
    <row r="702" customHeight="1" spans="1:5">
      <c r="A702" s="212" t="s">
        <v>1161</v>
      </c>
      <c r="B702" s="167"/>
      <c r="C702" s="167"/>
      <c r="D702" s="14" t="e">
        <f t="shared" si="10"/>
        <v>#DIV/0!</v>
      </c>
      <c r="E702" s="133"/>
    </row>
    <row r="703" customHeight="1" spans="1:5">
      <c r="A703" s="212" t="s">
        <v>1106</v>
      </c>
      <c r="B703" s="167"/>
      <c r="C703" s="167"/>
      <c r="D703" s="14" t="e">
        <f t="shared" si="10"/>
        <v>#DIV/0!</v>
      </c>
      <c r="E703" s="133"/>
    </row>
    <row r="704" customHeight="1" spans="1:5">
      <c r="A704" s="212" t="s">
        <v>1162</v>
      </c>
      <c r="B704" s="167">
        <v>2180</v>
      </c>
      <c r="C704" s="167">
        <v>1226</v>
      </c>
      <c r="D704" s="14">
        <f t="shared" si="10"/>
        <v>0.562385321100917</v>
      </c>
      <c r="E704" s="133"/>
    </row>
    <row r="705" customHeight="1" spans="1:5">
      <c r="A705" s="212" t="s">
        <v>1163</v>
      </c>
      <c r="B705" s="14">
        <f>B706</f>
        <v>0</v>
      </c>
      <c r="C705" s="14">
        <f>C706</f>
        <v>0</v>
      </c>
      <c r="D705" s="14" t="e">
        <f t="shared" si="10"/>
        <v>#DIV/0!</v>
      </c>
      <c r="E705" s="133"/>
    </row>
    <row r="706" customHeight="1" spans="1:5">
      <c r="A706" s="212" t="s">
        <v>1164</v>
      </c>
      <c r="B706" s="167"/>
      <c r="C706" s="167"/>
      <c r="D706" s="14" t="e">
        <f t="shared" si="10"/>
        <v>#DIV/0!</v>
      </c>
      <c r="E706" s="133"/>
    </row>
    <row r="707" customHeight="1" spans="1:5">
      <c r="A707" s="217" t="s">
        <v>1165</v>
      </c>
      <c r="B707" s="14">
        <f>B708</f>
        <v>1148</v>
      </c>
      <c r="C707" s="14">
        <f>C708</f>
        <v>0</v>
      </c>
      <c r="D707" s="14">
        <f t="shared" si="10"/>
        <v>0</v>
      </c>
      <c r="E707" s="133"/>
    </row>
    <row r="708" customHeight="1" spans="1:5">
      <c r="A708" s="217" t="s">
        <v>1166</v>
      </c>
      <c r="B708" s="167">
        <v>1148</v>
      </c>
      <c r="C708" s="167"/>
      <c r="D708" s="14">
        <f t="shared" si="10"/>
        <v>0</v>
      </c>
      <c r="E708" s="133"/>
    </row>
    <row r="709" customHeight="1" spans="1:5">
      <c r="A709" s="218" t="s">
        <v>618</v>
      </c>
      <c r="B709" s="210">
        <f>B710+B719+B723+B731+B737+B744+B750+B753+B758+B756+B757+B764+B765+B781+B766</f>
        <v>7343</v>
      </c>
      <c r="C709" s="210">
        <f>C710+C719+C723+C731+C737+C744+C750+C753+C758+C756+C757+C764+C765+C781+C766</f>
        <v>4706</v>
      </c>
      <c r="D709" s="14">
        <f t="shared" si="10"/>
        <v>0.640882473103636</v>
      </c>
      <c r="E709" s="133"/>
    </row>
    <row r="710" customHeight="1" spans="1:5">
      <c r="A710" s="218" t="s">
        <v>619</v>
      </c>
      <c r="B710" s="14">
        <f>SUM(B711:B718)</f>
        <v>394</v>
      </c>
      <c r="C710" s="14">
        <f>SUM(C711:C718)</f>
        <v>380</v>
      </c>
      <c r="D710" s="14">
        <f t="shared" ref="D710:D773" si="11">C710/B710</f>
        <v>0.964467005076142</v>
      </c>
      <c r="E710" s="133"/>
    </row>
    <row r="711" customHeight="1" spans="1:5">
      <c r="A711" s="218" t="s">
        <v>75</v>
      </c>
      <c r="B711" s="167">
        <v>394</v>
      </c>
      <c r="C711" s="167">
        <v>380</v>
      </c>
      <c r="D711" s="14">
        <f t="shared" si="11"/>
        <v>0.964467005076142</v>
      </c>
      <c r="E711" s="133"/>
    </row>
    <row r="712" customHeight="1" spans="1:5">
      <c r="A712" s="218" t="s">
        <v>76</v>
      </c>
      <c r="B712" s="167"/>
      <c r="C712" s="167"/>
      <c r="D712" s="14" t="e">
        <f t="shared" si="11"/>
        <v>#DIV/0!</v>
      </c>
      <c r="E712" s="133"/>
    </row>
    <row r="713" customHeight="1" spans="1:5">
      <c r="A713" s="218" t="s">
        <v>77</v>
      </c>
      <c r="B713" s="167"/>
      <c r="C713" s="167"/>
      <c r="D713" s="14" t="e">
        <f t="shared" si="11"/>
        <v>#DIV/0!</v>
      </c>
      <c r="E713" s="133"/>
    </row>
    <row r="714" customHeight="1" spans="1:5">
      <c r="A714" s="218" t="s">
        <v>1167</v>
      </c>
      <c r="B714" s="167"/>
      <c r="C714" s="167"/>
      <c r="D714" s="14" t="e">
        <f t="shared" si="11"/>
        <v>#DIV/0!</v>
      </c>
      <c r="E714" s="133"/>
    </row>
    <row r="715" customHeight="1" spans="1:5">
      <c r="A715" s="218" t="s">
        <v>621</v>
      </c>
      <c r="B715" s="167"/>
      <c r="C715" s="167"/>
      <c r="D715" s="14" t="e">
        <f t="shared" si="11"/>
        <v>#DIV/0!</v>
      </c>
      <c r="E715" s="133"/>
    </row>
    <row r="716" customHeight="1" spans="1:5">
      <c r="A716" s="218" t="s">
        <v>1168</v>
      </c>
      <c r="B716" s="167"/>
      <c r="C716" s="167"/>
      <c r="D716" s="14" t="e">
        <f t="shared" si="11"/>
        <v>#DIV/0!</v>
      </c>
      <c r="E716" s="133"/>
    </row>
    <row r="717" customHeight="1" spans="1:5">
      <c r="A717" s="218" t="s">
        <v>1169</v>
      </c>
      <c r="B717" s="167"/>
      <c r="C717" s="167"/>
      <c r="D717" s="14" t="e">
        <f t="shared" si="11"/>
        <v>#DIV/0!</v>
      </c>
      <c r="E717" s="133"/>
    </row>
    <row r="718" customHeight="1" spans="1:5">
      <c r="A718" s="218" t="s">
        <v>624</v>
      </c>
      <c r="B718" s="167"/>
      <c r="C718" s="167"/>
      <c r="D718" s="14" t="e">
        <f t="shared" si="11"/>
        <v>#DIV/0!</v>
      </c>
      <c r="E718" s="133"/>
    </row>
    <row r="719" customHeight="1" spans="1:5">
      <c r="A719" s="218" t="s">
        <v>625</v>
      </c>
      <c r="B719" s="213">
        <f>SUM(B720:B722)</f>
        <v>0</v>
      </c>
      <c r="C719" s="213">
        <f>SUM(C720:C722)</f>
        <v>0</v>
      </c>
      <c r="D719" s="14" t="e">
        <f t="shared" si="11"/>
        <v>#DIV/0!</v>
      </c>
      <c r="E719" s="214"/>
    </row>
    <row r="720" customHeight="1" spans="1:5">
      <c r="A720" s="218" t="s">
        <v>626</v>
      </c>
      <c r="B720" s="215"/>
      <c r="C720" s="215"/>
      <c r="D720" s="14" t="e">
        <f t="shared" si="11"/>
        <v>#DIV/0!</v>
      </c>
      <c r="E720" s="214"/>
    </row>
    <row r="721" customHeight="1" spans="1:5">
      <c r="A721" s="218" t="s">
        <v>627</v>
      </c>
      <c r="B721" s="215"/>
      <c r="C721" s="215"/>
      <c r="D721" s="14" t="e">
        <f t="shared" si="11"/>
        <v>#DIV/0!</v>
      </c>
      <c r="E721" s="214"/>
    </row>
    <row r="722" customHeight="1" spans="1:5">
      <c r="A722" s="218" t="s">
        <v>628</v>
      </c>
      <c r="B722" s="215"/>
      <c r="C722" s="215"/>
      <c r="D722" s="14" t="e">
        <f t="shared" si="11"/>
        <v>#DIV/0!</v>
      </c>
      <c r="E722" s="214"/>
    </row>
    <row r="723" customHeight="1" spans="1:5">
      <c r="A723" s="218" t="s">
        <v>629</v>
      </c>
      <c r="B723" s="213">
        <f>SUM(B724:B730)</f>
        <v>2115</v>
      </c>
      <c r="C723" s="213">
        <f>SUM(C724:C730)</f>
        <v>2411</v>
      </c>
      <c r="D723" s="14">
        <f t="shared" si="11"/>
        <v>1.13995271867612</v>
      </c>
      <c r="E723" s="214"/>
    </row>
    <row r="724" customHeight="1" spans="1:5">
      <c r="A724" s="218" t="s">
        <v>630</v>
      </c>
      <c r="B724" s="215"/>
      <c r="C724" s="215"/>
      <c r="D724" s="14" t="e">
        <f t="shared" si="11"/>
        <v>#DIV/0!</v>
      </c>
      <c r="E724" s="214"/>
    </row>
    <row r="725" customHeight="1" spans="1:5">
      <c r="A725" s="218" t="s">
        <v>631</v>
      </c>
      <c r="B725" s="215">
        <v>1012</v>
      </c>
      <c r="C725" s="215">
        <v>1411</v>
      </c>
      <c r="D725" s="14">
        <f t="shared" si="11"/>
        <v>1.39426877470356</v>
      </c>
      <c r="E725" s="214"/>
    </row>
    <row r="726" customHeight="1" spans="1:5">
      <c r="A726" s="218" t="s">
        <v>632</v>
      </c>
      <c r="B726" s="215"/>
      <c r="C726" s="215"/>
      <c r="D726" s="14" t="e">
        <f t="shared" si="11"/>
        <v>#DIV/0!</v>
      </c>
      <c r="E726" s="214"/>
    </row>
    <row r="727" customHeight="1" spans="1:5">
      <c r="A727" s="218" t="s">
        <v>633</v>
      </c>
      <c r="B727" s="215"/>
      <c r="C727" s="215"/>
      <c r="D727" s="14" t="e">
        <f t="shared" si="11"/>
        <v>#DIV/0!</v>
      </c>
      <c r="E727" s="214"/>
    </row>
    <row r="728" customHeight="1" spans="1:5">
      <c r="A728" s="218" t="s">
        <v>634</v>
      </c>
      <c r="B728" s="215"/>
      <c r="C728" s="215"/>
      <c r="D728" s="14" t="e">
        <f t="shared" si="11"/>
        <v>#DIV/0!</v>
      </c>
      <c r="E728" s="214"/>
    </row>
    <row r="729" customHeight="1" spans="1:5">
      <c r="A729" s="218" t="s">
        <v>635</v>
      </c>
      <c r="B729" s="215"/>
      <c r="C729" s="215"/>
      <c r="D729" s="14" t="e">
        <f t="shared" si="11"/>
        <v>#DIV/0!</v>
      </c>
      <c r="E729" s="214"/>
    </row>
    <row r="730" customHeight="1" spans="1:5">
      <c r="A730" s="218" t="s">
        <v>636</v>
      </c>
      <c r="B730" s="215">
        <v>1103</v>
      </c>
      <c r="C730" s="215">
        <v>1000</v>
      </c>
      <c r="D730" s="14">
        <f t="shared" si="11"/>
        <v>0.906618313689937</v>
      </c>
      <c r="E730" s="214"/>
    </row>
    <row r="731" customHeight="1" spans="1:5">
      <c r="A731" s="218" t="s">
        <v>637</v>
      </c>
      <c r="B731" s="213">
        <f>SUM(B732:B736)</f>
        <v>2029</v>
      </c>
      <c r="C731" s="213">
        <f>SUM(C732:C736)</f>
        <v>1000</v>
      </c>
      <c r="D731" s="14">
        <f t="shared" si="11"/>
        <v>0.492853622474125</v>
      </c>
      <c r="E731" s="214"/>
    </row>
    <row r="732" customHeight="1" spans="1:5">
      <c r="A732" s="218" t="s">
        <v>638</v>
      </c>
      <c r="B732" s="215"/>
      <c r="C732" s="215"/>
      <c r="D732" s="14" t="e">
        <f t="shared" si="11"/>
        <v>#DIV/0!</v>
      </c>
      <c r="E732" s="214"/>
    </row>
    <row r="733" customHeight="1" spans="1:5">
      <c r="A733" s="218" t="s">
        <v>639</v>
      </c>
      <c r="B733" s="215">
        <v>2029</v>
      </c>
      <c r="C733" s="215">
        <v>1000</v>
      </c>
      <c r="D733" s="14">
        <f t="shared" si="11"/>
        <v>0.492853622474125</v>
      </c>
      <c r="E733" s="214"/>
    </row>
    <row r="734" customHeight="1" spans="1:5">
      <c r="A734" s="218" t="s">
        <v>640</v>
      </c>
      <c r="B734" s="215"/>
      <c r="C734" s="215"/>
      <c r="D734" s="14" t="e">
        <f t="shared" si="11"/>
        <v>#DIV/0!</v>
      </c>
      <c r="E734" s="214"/>
    </row>
    <row r="735" customHeight="1" spans="1:5">
      <c r="A735" s="218" t="s">
        <v>641</v>
      </c>
      <c r="B735" s="215"/>
      <c r="C735" s="215"/>
      <c r="D735" s="14" t="e">
        <f t="shared" si="11"/>
        <v>#DIV/0!</v>
      </c>
      <c r="E735" s="214"/>
    </row>
    <row r="736" customHeight="1" spans="1:5">
      <c r="A736" s="218" t="s">
        <v>642</v>
      </c>
      <c r="B736" s="215"/>
      <c r="C736" s="215"/>
      <c r="D736" s="14" t="e">
        <f t="shared" si="11"/>
        <v>#DIV/0!</v>
      </c>
      <c r="E736" s="214"/>
    </row>
    <row r="737" customHeight="1" spans="1:5">
      <c r="A737" s="218" t="s">
        <v>643</v>
      </c>
      <c r="B737" s="14">
        <f>SUM(B738:B743)</f>
        <v>380</v>
      </c>
      <c r="C737" s="14">
        <f>SUM(C738:C743)</f>
        <v>390</v>
      </c>
      <c r="D737" s="14">
        <f t="shared" si="11"/>
        <v>1.02631578947368</v>
      </c>
      <c r="E737" s="133"/>
    </row>
    <row r="738" customHeight="1" spans="1:5">
      <c r="A738" s="218" t="s">
        <v>644</v>
      </c>
      <c r="B738" s="167">
        <v>157</v>
      </c>
      <c r="C738" s="167">
        <v>160</v>
      </c>
      <c r="D738" s="14">
        <f t="shared" si="11"/>
        <v>1.01910828025478</v>
      </c>
      <c r="E738" s="133"/>
    </row>
    <row r="739" customHeight="1" spans="1:5">
      <c r="A739" s="218" t="s">
        <v>645</v>
      </c>
      <c r="B739" s="167"/>
      <c r="C739" s="167"/>
      <c r="D739" s="14" t="e">
        <f t="shared" si="11"/>
        <v>#DIV/0!</v>
      </c>
      <c r="E739" s="133"/>
    </row>
    <row r="740" customHeight="1" spans="1:5">
      <c r="A740" s="218" t="s">
        <v>646</v>
      </c>
      <c r="B740" s="167"/>
      <c r="C740" s="167"/>
      <c r="D740" s="14" t="e">
        <f t="shared" si="11"/>
        <v>#DIV/0!</v>
      </c>
      <c r="E740" s="133"/>
    </row>
    <row r="741" customHeight="1" spans="1:5">
      <c r="A741" s="218" t="s">
        <v>647</v>
      </c>
      <c r="B741" s="167"/>
      <c r="C741" s="167"/>
      <c r="D741" s="14" t="e">
        <f t="shared" si="11"/>
        <v>#DIV/0!</v>
      </c>
      <c r="E741" s="133"/>
    </row>
    <row r="742" customHeight="1" spans="1:5">
      <c r="A742" s="218" t="s">
        <v>648</v>
      </c>
      <c r="B742" s="167">
        <v>223</v>
      </c>
      <c r="C742" s="167">
        <v>230</v>
      </c>
      <c r="D742" s="14">
        <f t="shared" si="11"/>
        <v>1.03139013452915</v>
      </c>
      <c r="E742" s="133"/>
    </row>
    <row r="743" customHeight="1" spans="1:5">
      <c r="A743" s="218" t="s">
        <v>649</v>
      </c>
      <c r="B743" s="167"/>
      <c r="C743" s="167"/>
      <c r="D743" s="14" t="e">
        <f t="shared" si="11"/>
        <v>#DIV/0!</v>
      </c>
      <c r="E743" s="133"/>
    </row>
    <row r="744" customHeight="1" spans="1:5">
      <c r="A744" s="218" t="s">
        <v>650</v>
      </c>
      <c r="B744" s="14">
        <f>SUM(B745:B749)</f>
        <v>248</v>
      </c>
      <c r="C744" s="14">
        <f>SUM(C745:C749)</f>
        <v>260</v>
      </c>
      <c r="D744" s="14">
        <f t="shared" si="11"/>
        <v>1.04838709677419</v>
      </c>
      <c r="E744" s="133"/>
    </row>
    <row r="745" customHeight="1" spans="1:5">
      <c r="A745" s="218" t="s">
        <v>651</v>
      </c>
      <c r="B745" s="167">
        <v>248</v>
      </c>
      <c r="C745" s="167">
        <v>260</v>
      </c>
      <c r="D745" s="14">
        <f t="shared" si="11"/>
        <v>1.04838709677419</v>
      </c>
      <c r="E745" s="133"/>
    </row>
    <row r="746" customHeight="1" spans="1:5">
      <c r="A746" s="218" t="s">
        <v>652</v>
      </c>
      <c r="B746" s="167"/>
      <c r="C746" s="167"/>
      <c r="D746" s="14" t="e">
        <f t="shared" si="11"/>
        <v>#DIV/0!</v>
      </c>
      <c r="E746" s="133"/>
    </row>
    <row r="747" customHeight="1" spans="1:5">
      <c r="A747" s="218" t="s">
        <v>653</v>
      </c>
      <c r="B747" s="167"/>
      <c r="C747" s="167"/>
      <c r="D747" s="14" t="e">
        <f t="shared" si="11"/>
        <v>#DIV/0!</v>
      </c>
      <c r="E747" s="133"/>
    </row>
    <row r="748" customHeight="1" spans="1:5">
      <c r="A748" s="218" t="s">
        <v>654</v>
      </c>
      <c r="B748" s="167"/>
      <c r="C748" s="167"/>
      <c r="D748" s="14" t="e">
        <f t="shared" si="11"/>
        <v>#DIV/0!</v>
      </c>
      <c r="E748" s="133"/>
    </row>
    <row r="749" customHeight="1" spans="1:5">
      <c r="A749" s="218" t="s">
        <v>655</v>
      </c>
      <c r="B749" s="167"/>
      <c r="C749" s="167"/>
      <c r="D749" s="14" t="e">
        <f t="shared" si="11"/>
        <v>#DIV/0!</v>
      </c>
      <c r="E749" s="133"/>
    </row>
    <row r="750" customHeight="1" spans="1:5">
      <c r="A750" s="218" t="s">
        <v>656</v>
      </c>
      <c r="B750" s="14">
        <f>SUM(B751:B752)</f>
        <v>0</v>
      </c>
      <c r="C750" s="14">
        <f>SUM(C751:C752)</f>
        <v>0</v>
      </c>
      <c r="D750" s="14" t="e">
        <f t="shared" si="11"/>
        <v>#DIV/0!</v>
      </c>
      <c r="E750" s="133"/>
    </row>
    <row r="751" customHeight="1" spans="1:5">
      <c r="A751" s="218" t="s">
        <v>657</v>
      </c>
      <c r="B751" s="167"/>
      <c r="C751" s="167"/>
      <c r="D751" s="14" t="e">
        <f t="shared" si="11"/>
        <v>#DIV/0!</v>
      </c>
      <c r="E751" s="133"/>
    </row>
    <row r="752" customHeight="1" spans="1:5">
      <c r="A752" s="218" t="s">
        <v>658</v>
      </c>
      <c r="B752" s="167"/>
      <c r="C752" s="167"/>
      <c r="D752" s="14" t="e">
        <f t="shared" si="11"/>
        <v>#DIV/0!</v>
      </c>
      <c r="E752" s="133"/>
    </row>
    <row r="753" customHeight="1" spans="1:5">
      <c r="A753" s="218" t="s">
        <v>659</v>
      </c>
      <c r="B753" s="14">
        <f>SUM(B754:B755)</f>
        <v>0</v>
      </c>
      <c r="C753" s="14">
        <f>SUM(C754:C755)</f>
        <v>0</v>
      </c>
      <c r="D753" s="14" t="e">
        <f t="shared" si="11"/>
        <v>#DIV/0!</v>
      </c>
      <c r="E753" s="133"/>
    </row>
    <row r="754" customHeight="1" spans="1:5">
      <c r="A754" s="218" t="s">
        <v>660</v>
      </c>
      <c r="B754" s="167"/>
      <c r="C754" s="167"/>
      <c r="D754" s="14" t="e">
        <f t="shared" si="11"/>
        <v>#DIV/0!</v>
      </c>
      <c r="E754" s="133"/>
    </row>
    <row r="755" customHeight="1" spans="1:5">
      <c r="A755" s="218" t="s">
        <v>661</v>
      </c>
      <c r="B755" s="167"/>
      <c r="C755" s="167"/>
      <c r="D755" s="14" t="e">
        <f t="shared" si="11"/>
        <v>#DIV/0!</v>
      </c>
      <c r="E755" s="133"/>
    </row>
    <row r="756" customHeight="1" spans="1:5">
      <c r="A756" s="218" t="s">
        <v>662</v>
      </c>
      <c r="B756" s="167"/>
      <c r="C756" s="167"/>
      <c r="D756" s="14" t="e">
        <f t="shared" si="11"/>
        <v>#DIV/0!</v>
      </c>
      <c r="E756" s="133"/>
    </row>
    <row r="757" customHeight="1" spans="1:5">
      <c r="A757" s="218" t="s">
        <v>663</v>
      </c>
      <c r="B757" s="167"/>
      <c r="C757" s="167"/>
      <c r="D757" s="14" t="e">
        <f t="shared" si="11"/>
        <v>#DIV/0!</v>
      </c>
      <c r="E757" s="133"/>
    </row>
    <row r="758" customHeight="1" spans="1:5">
      <c r="A758" s="218" t="s">
        <v>664</v>
      </c>
      <c r="B758" s="14">
        <f>SUM(B759:B763)</f>
        <v>35</v>
      </c>
      <c r="C758" s="14">
        <f>SUM(C759:C763)</f>
        <v>35</v>
      </c>
      <c r="D758" s="14">
        <f t="shared" si="11"/>
        <v>1</v>
      </c>
      <c r="E758" s="133"/>
    </row>
    <row r="759" customHeight="1" spans="1:5">
      <c r="A759" s="218" t="s">
        <v>1170</v>
      </c>
      <c r="B759" s="167"/>
      <c r="C759" s="167"/>
      <c r="D759" s="14" t="e">
        <f t="shared" si="11"/>
        <v>#DIV/0!</v>
      </c>
      <c r="E759" s="133"/>
    </row>
    <row r="760" customHeight="1" spans="1:5">
      <c r="A760" s="218" t="s">
        <v>1171</v>
      </c>
      <c r="B760" s="167">
        <v>35</v>
      </c>
      <c r="C760" s="167">
        <v>35</v>
      </c>
      <c r="D760" s="14">
        <f t="shared" si="11"/>
        <v>1</v>
      </c>
      <c r="E760" s="133"/>
    </row>
    <row r="761" customHeight="1" spans="1:5">
      <c r="A761" s="218" t="s">
        <v>667</v>
      </c>
      <c r="B761" s="167"/>
      <c r="C761" s="167"/>
      <c r="D761" s="14" t="e">
        <f t="shared" si="11"/>
        <v>#DIV/0!</v>
      </c>
      <c r="E761" s="133"/>
    </row>
    <row r="762" customHeight="1" spans="1:5">
      <c r="A762" s="218" t="s">
        <v>668</v>
      </c>
      <c r="B762" s="167"/>
      <c r="C762" s="167"/>
      <c r="D762" s="14" t="e">
        <f t="shared" si="11"/>
        <v>#DIV/0!</v>
      </c>
      <c r="E762" s="133"/>
    </row>
    <row r="763" customHeight="1" spans="1:5">
      <c r="A763" s="218" t="s">
        <v>669</v>
      </c>
      <c r="B763" s="167"/>
      <c r="C763" s="167"/>
      <c r="D763" s="14" t="e">
        <f t="shared" si="11"/>
        <v>#DIV/0!</v>
      </c>
      <c r="E763" s="133"/>
    </row>
    <row r="764" customHeight="1" spans="1:5">
      <c r="A764" s="218" t="s">
        <v>670</v>
      </c>
      <c r="B764" s="167">
        <v>88</v>
      </c>
      <c r="C764" s="167">
        <v>90</v>
      </c>
      <c r="D764" s="14">
        <f t="shared" si="11"/>
        <v>1.02272727272727</v>
      </c>
      <c r="E764" s="133"/>
    </row>
    <row r="765" customHeight="1" spans="1:5">
      <c r="A765" s="218" t="s">
        <v>671</v>
      </c>
      <c r="B765" s="167"/>
      <c r="C765" s="167"/>
      <c r="D765" s="14" t="e">
        <f t="shared" si="11"/>
        <v>#DIV/0!</v>
      </c>
      <c r="E765" s="133"/>
    </row>
    <row r="766" customHeight="1" spans="1:5">
      <c r="A766" s="218" t="s">
        <v>672</v>
      </c>
      <c r="B766" s="14">
        <f>SUM(B767:B780)</f>
        <v>125</v>
      </c>
      <c r="C766" s="14">
        <f>SUM(C767:C780)</f>
        <v>140</v>
      </c>
      <c r="D766" s="14">
        <f t="shared" si="11"/>
        <v>1.12</v>
      </c>
      <c r="E766" s="133"/>
    </row>
    <row r="767" customHeight="1" spans="1:5">
      <c r="A767" s="218" t="s">
        <v>75</v>
      </c>
      <c r="B767" s="167">
        <v>125</v>
      </c>
      <c r="C767" s="167">
        <v>140</v>
      </c>
      <c r="D767" s="14">
        <f t="shared" si="11"/>
        <v>1.12</v>
      </c>
      <c r="E767" s="133"/>
    </row>
    <row r="768" customHeight="1" spans="1:5">
      <c r="A768" s="218" t="s">
        <v>76</v>
      </c>
      <c r="B768" s="167"/>
      <c r="C768" s="167"/>
      <c r="D768" s="14" t="e">
        <f t="shared" si="11"/>
        <v>#DIV/0!</v>
      </c>
      <c r="E768" s="133"/>
    </row>
    <row r="769" customHeight="1" spans="1:5">
      <c r="A769" s="218" t="s">
        <v>77</v>
      </c>
      <c r="B769" s="167"/>
      <c r="C769" s="167"/>
      <c r="D769" s="14" t="e">
        <f t="shared" si="11"/>
        <v>#DIV/0!</v>
      </c>
      <c r="E769" s="133"/>
    </row>
    <row r="770" customHeight="1" spans="1:5">
      <c r="A770" s="218" t="s">
        <v>673</v>
      </c>
      <c r="B770" s="167"/>
      <c r="C770" s="167"/>
      <c r="D770" s="14" t="e">
        <f t="shared" si="11"/>
        <v>#DIV/0!</v>
      </c>
      <c r="E770" s="133"/>
    </row>
    <row r="771" customHeight="1" spans="1:5">
      <c r="A771" s="218" t="s">
        <v>674</v>
      </c>
      <c r="B771" s="167"/>
      <c r="C771" s="167"/>
      <c r="D771" s="14" t="e">
        <f t="shared" si="11"/>
        <v>#DIV/0!</v>
      </c>
      <c r="E771" s="133"/>
    </row>
    <row r="772" customHeight="1" spans="1:5">
      <c r="A772" s="218" t="s">
        <v>675</v>
      </c>
      <c r="B772" s="167"/>
      <c r="C772" s="167"/>
      <c r="D772" s="14" t="e">
        <f t="shared" si="11"/>
        <v>#DIV/0!</v>
      </c>
      <c r="E772" s="133"/>
    </row>
    <row r="773" customHeight="1" spans="1:5">
      <c r="A773" s="218" t="s">
        <v>676</v>
      </c>
      <c r="B773" s="167"/>
      <c r="C773" s="167"/>
      <c r="D773" s="14" t="e">
        <f t="shared" si="11"/>
        <v>#DIV/0!</v>
      </c>
      <c r="E773" s="133"/>
    </row>
    <row r="774" customHeight="1" spans="1:5">
      <c r="A774" s="218" t="s">
        <v>677</v>
      </c>
      <c r="B774" s="167"/>
      <c r="C774" s="167"/>
      <c r="D774" s="14" t="e">
        <f t="shared" ref="D774:D837" si="12">C774/B774</f>
        <v>#DIV/0!</v>
      </c>
      <c r="E774" s="133"/>
    </row>
    <row r="775" customHeight="1" spans="1:5">
      <c r="A775" s="218" t="s">
        <v>678</v>
      </c>
      <c r="B775" s="167"/>
      <c r="C775" s="167"/>
      <c r="D775" s="14" t="e">
        <f t="shared" si="12"/>
        <v>#DIV/0!</v>
      </c>
      <c r="E775" s="133"/>
    </row>
    <row r="776" customHeight="1" spans="1:5">
      <c r="A776" s="218" t="s">
        <v>679</v>
      </c>
      <c r="B776" s="167"/>
      <c r="C776" s="167"/>
      <c r="D776" s="14" t="e">
        <f t="shared" si="12"/>
        <v>#DIV/0!</v>
      </c>
      <c r="E776" s="133"/>
    </row>
    <row r="777" customHeight="1" spans="1:5">
      <c r="A777" s="218" t="s">
        <v>118</v>
      </c>
      <c r="B777" s="167"/>
      <c r="C777" s="167"/>
      <c r="D777" s="14" t="e">
        <f t="shared" si="12"/>
        <v>#DIV/0!</v>
      </c>
      <c r="E777" s="133"/>
    </row>
    <row r="778" customHeight="1" spans="1:5">
      <c r="A778" s="218" t="s">
        <v>680</v>
      </c>
      <c r="B778" s="167"/>
      <c r="C778" s="167"/>
      <c r="D778" s="14" t="e">
        <f t="shared" si="12"/>
        <v>#DIV/0!</v>
      </c>
      <c r="E778" s="133"/>
    </row>
    <row r="779" customHeight="1" spans="1:5">
      <c r="A779" s="218" t="s">
        <v>84</v>
      </c>
      <c r="B779" s="167"/>
      <c r="C779" s="167"/>
      <c r="D779" s="14" t="e">
        <f t="shared" si="12"/>
        <v>#DIV/0!</v>
      </c>
      <c r="E779" s="133"/>
    </row>
    <row r="780" customHeight="1" spans="1:5">
      <c r="A780" s="218" t="s">
        <v>681</v>
      </c>
      <c r="B780" s="167"/>
      <c r="C780" s="167"/>
      <c r="D780" s="14" t="e">
        <f t="shared" si="12"/>
        <v>#DIV/0!</v>
      </c>
      <c r="E780" s="133"/>
    </row>
    <row r="781" customHeight="1" spans="1:5">
      <c r="A781" s="218" t="s">
        <v>682</v>
      </c>
      <c r="B781" s="167">
        <v>1929</v>
      </c>
      <c r="C781" s="167"/>
      <c r="D781" s="14">
        <f t="shared" si="12"/>
        <v>0</v>
      </c>
      <c r="E781" s="133"/>
    </row>
    <row r="782" customHeight="1" spans="1:5">
      <c r="A782" s="218" t="s">
        <v>683</v>
      </c>
      <c r="B782" s="210">
        <f>B783+B794+B795+B798+B799+B800</f>
        <v>8662</v>
      </c>
      <c r="C782" s="210">
        <f>C783+C794+C795+C798+C799+C800</f>
        <v>7001</v>
      </c>
      <c r="D782" s="14">
        <f t="shared" si="12"/>
        <v>0.808242900023089</v>
      </c>
      <c r="E782" s="133"/>
    </row>
    <row r="783" customHeight="1" spans="1:5">
      <c r="A783" s="218" t="s">
        <v>1172</v>
      </c>
      <c r="B783" s="14">
        <f>SUM(B784:B793)</f>
        <v>1555</v>
      </c>
      <c r="C783" s="14">
        <f>SUM(C784:C793)</f>
        <v>1670</v>
      </c>
      <c r="D783" s="14">
        <f t="shared" si="12"/>
        <v>1.07395498392283</v>
      </c>
      <c r="E783" s="133"/>
    </row>
    <row r="784" customHeight="1" spans="1:5">
      <c r="A784" s="218" t="s">
        <v>1173</v>
      </c>
      <c r="B784" s="167">
        <v>705</v>
      </c>
      <c r="C784" s="167">
        <v>750</v>
      </c>
      <c r="D784" s="14">
        <f t="shared" si="12"/>
        <v>1.06382978723404</v>
      </c>
      <c r="E784" s="133"/>
    </row>
    <row r="785" customHeight="1" spans="1:5">
      <c r="A785" s="218" t="s">
        <v>1174</v>
      </c>
      <c r="B785" s="167"/>
      <c r="C785" s="167"/>
      <c r="D785" s="14" t="e">
        <f t="shared" si="12"/>
        <v>#DIV/0!</v>
      </c>
      <c r="E785" s="133"/>
    </row>
    <row r="786" customHeight="1" spans="1:5">
      <c r="A786" s="218" t="s">
        <v>1175</v>
      </c>
      <c r="B786" s="167"/>
      <c r="C786" s="167"/>
      <c r="D786" s="14" t="e">
        <f t="shared" si="12"/>
        <v>#DIV/0!</v>
      </c>
      <c r="E786" s="133"/>
    </row>
    <row r="787" customHeight="1" spans="1:5">
      <c r="A787" s="218" t="s">
        <v>1176</v>
      </c>
      <c r="B787" s="167">
        <v>750</v>
      </c>
      <c r="C787" s="167">
        <v>800</v>
      </c>
      <c r="D787" s="14">
        <f t="shared" si="12"/>
        <v>1.06666666666667</v>
      </c>
      <c r="E787" s="133"/>
    </row>
    <row r="788" customHeight="1" spans="1:5">
      <c r="A788" s="218" t="s">
        <v>1177</v>
      </c>
      <c r="B788" s="167"/>
      <c r="C788" s="167"/>
      <c r="D788" s="14" t="e">
        <f t="shared" si="12"/>
        <v>#DIV/0!</v>
      </c>
      <c r="E788" s="133"/>
    </row>
    <row r="789" customHeight="1" spans="1:5">
      <c r="A789" s="218" t="s">
        <v>1178</v>
      </c>
      <c r="B789" s="167">
        <v>100</v>
      </c>
      <c r="C789" s="167">
        <v>120</v>
      </c>
      <c r="D789" s="14">
        <f t="shared" si="12"/>
        <v>1.2</v>
      </c>
      <c r="E789" s="133"/>
    </row>
    <row r="790" customHeight="1" spans="1:5">
      <c r="A790" s="218" t="s">
        <v>1179</v>
      </c>
      <c r="B790" s="167"/>
      <c r="C790" s="167"/>
      <c r="D790" s="14" t="e">
        <f t="shared" si="12"/>
        <v>#DIV/0!</v>
      </c>
      <c r="E790" s="133"/>
    </row>
    <row r="791" customHeight="1" spans="1:5">
      <c r="A791" s="218" t="s">
        <v>1180</v>
      </c>
      <c r="B791" s="167"/>
      <c r="C791" s="167"/>
      <c r="D791" s="14" t="e">
        <f t="shared" si="12"/>
        <v>#DIV/0!</v>
      </c>
      <c r="E791" s="133"/>
    </row>
    <row r="792" customHeight="1" spans="1:5">
      <c r="A792" s="218" t="s">
        <v>1181</v>
      </c>
      <c r="B792" s="167"/>
      <c r="C792" s="167"/>
      <c r="D792" s="14" t="e">
        <f t="shared" si="12"/>
        <v>#DIV/0!</v>
      </c>
      <c r="E792" s="133"/>
    </row>
    <row r="793" customHeight="1" spans="1:5">
      <c r="A793" s="218" t="s">
        <v>1182</v>
      </c>
      <c r="B793" s="167"/>
      <c r="C793" s="167"/>
      <c r="D793" s="14" t="e">
        <f t="shared" si="12"/>
        <v>#DIV/0!</v>
      </c>
      <c r="E793" s="133"/>
    </row>
    <row r="794" customHeight="1" spans="1:5">
      <c r="A794" s="218" t="s">
        <v>1183</v>
      </c>
      <c r="B794" s="167"/>
      <c r="C794" s="167"/>
      <c r="D794" s="14" t="e">
        <f t="shared" si="12"/>
        <v>#DIV/0!</v>
      </c>
      <c r="E794" s="133"/>
    </row>
    <row r="795" customHeight="1" spans="1:5">
      <c r="A795" s="218" t="s">
        <v>1184</v>
      </c>
      <c r="B795" s="14">
        <f>SUM(B796:B797)</f>
        <v>266</v>
      </c>
      <c r="C795" s="14">
        <f>SUM(C796:C797)</f>
        <v>0</v>
      </c>
      <c r="D795" s="14">
        <f t="shared" si="12"/>
        <v>0</v>
      </c>
      <c r="E795" s="133"/>
    </row>
    <row r="796" customHeight="1" spans="1:5">
      <c r="A796" s="218" t="s">
        <v>1185</v>
      </c>
      <c r="B796" s="167">
        <v>266</v>
      </c>
      <c r="C796" s="167"/>
      <c r="D796" s="14">
        <f t="shared" si="12"/>
        <v>0</v>
      </c>
      <c r="E796" s="133"/>
    </row>
    <row r="797" customHeight="1" spans="1:5">
      <c r="A797" s="218" t="s">
        <v>1186</v>
      </c>
      <c r="B797" s="167"/>
      <c r="C797" s="167"/>
      <c r="D797" s="14" t="e">
        <f t="shared" si="12"/>
        <v>#DIV/0!</v>
      </c>
      <c r="E797" s="133"/>
    </row>
    <row r="798" customHeight="1" spans="1:5">
      <c r="A798" s="218" t="s">
        <v>1187</v>
      </c>
      <c r="B798" s="167">
        <v>2831</v>
      </c>
      <c r="C798" s="167">
        <v>3000</v>
      </c>
      <c r="D798" s="14">
        <f t="shared" si="12"/>
        <v>1.05969622041681</v>
      </c>
      <c r="E798" s="133"/>
    </row>
    <row r="799" customHeight="1" spans="1:5">
      <c r="A799" s="218" t="s">
        <v>1188</v>
      </c>
      <c r="B799" s="167">
        <v>207</v>
      </c>
      <c r="C799" s="167">
        <v>230</v>
      </c>
      <c r="D799" s="14">
        <f t="shared" si="12"/>
        <v>1.11111111111111</v>
      </c>
      <c r="E799" s="133"/>
    </row>
    <row r="800" customHeight="1" spans="1:5">
      <c r="A800" s="218" t="s">
        <v>1189</v>
      </c>
      <c r="B800" s="167">
        <v>3803</v>
      </c>
      <c r="C800" s="167">
        <v>2101</v>
      </c>
      <c r="D800" s="14">
        <f t="shared" si="12"/>
        <v>0.552458585327373</v>
      </c>
      <c r="E800" s="133"/>
    </row>
    <row r="801" customHeight="1" spans="1:5">
      <c r="A801" s="218" t="s">
        <v>700</v>
      </c>
      <c r="B801" s="210">
        <f>B802+B827+B852+B878+B889+B900+B906+B913+B920+B923</f>
        <v>53235</v>
      </c>
      <c r="C801" s="210">
        <f>C802+C827+C852+C878+C889+C900+C906+C913+C920+C923</f>
        <v>57907</v>
      </c>
      <c r="D801" s="14">
        <f t="shared" si="12"/>
        <v>1.08776181083873</v>
      </c>
      <c r="E801" s="133"/>
    </row>
    <row r="802" customHeight="1" spans="1:5">
      <c r="A802" s="218" t="s">
        <v>1190</v>
      </c>
      <c r="B802" s="14">
        <f>SUM(B803:B826)</f>
        <v>16140</v>
      </c>
      <c r="C802" s="14">
        <f>SUM(C803:C826)</f>
        <v>16842</v>
      </c>
      <c r="D802" s="14">
        <f t="shared" si="12"/>
        <v>1.04349442379182</v>
      </c>
      <c r="E802" s="133"/>
    </row>
    <row r="803" customHeight="1" spans="1:5">
      <c r="A803" s="218" t="s">
        <v>1173</v>
      </c>
      <c r="B803" s="167">
        <v>3176</v>
      </c>
      <c r="C803" s="167">
        <v>3410</v>
      </c>
      <c r="D803" s="14">
        <f t="shared" si="12"/>
        <v>1.07367758186398</v>
      </c>
      <c r="E803" s="133"/>
    </row>
    <row r="804" customHeight="1" spans="1:5">
      <c r="A804" s="218" t="s">
        <v>1174</v>
      </c>
      <c r="B804" s="167">
        <v>275</v>
      </c>
      <c r="C804" s="167">
        <v>290</v>
      </c>
      <c r="D804" s="14">
        <f t="shared" si="12"/>
        <v>1.05454545454545</v>
      </c>
      <c r="E804" s="133"/>
    </row>
    <row r="805" customHeight="1" spans="1:5">
      <c r="A805" s="218" t="s">
        <v>1175</v>
      </c>
      <c r="B805" s="167"/>
      <c r="C805" s="167"/>
      <c r="D805" s="14" t="e">
        <f t="shared" si="12"/>
        <v>#DIV/0!</v>
      </c>
      <c r="E805" s="133"/>
    </row>
    <row r="806" customHeight="1" spans="1:5">
      <c r="A806" s="218" t="s">
        <v>1191</v>
      </c>
      <c r="B806" s="167"/>
      <c r="C806" s="167"/>
      <c r="D806" s="14" t="e">
        <f t="shared" si="12"/>
        <v>#DIV/0!</v>
      </c>
      <c r="E806" s="133"/>
    </row>
    <row r="807" customHeight="1" spans="1:5">
      <c r="A807" s="218" t="s">
        <v>1192</v>
      </c>
      <c r="B807" s="167"/>
      <c r="C807" s="167"/>
      <c r="D807" s="14" t="e">
        <f t="shared" si="12"/>
        <v>#DIV/0!</v>
      </c>
      <c r="E807" s="133"/>
    </row>
    <row r="808" customHeight="1" spans="1:5">
      <c r="A808" s="218" t="s">
        <v>1193</v>
      </c>
      <c r="B808" s="167">
        <v>6636</v>
      </c>
      <c r="C808" s="167">
        <v>6800</v>
      </c>
      <c r="D808" s="14">
        <f t="shared" si="12"/>
        <v>1.02471368294153</v>
      </c>
      <c r="E808" s="133"/>
    </row>
    <row r="809" customHeight="1" spans="1:5">
      <c r="A809" s="218" t="s">
        <v>1194</v>
      </c>
      <c r="B809" s="167">
        <v>609</v>
      </c>
      <c r="C809" s="167">
        <v>660</v>
      </c>
      <c r="D809" s="14">
        <f t="shared" si="12"/>
        <v>1.08374384236453</v>
      </c>
      <c r="E809" s="133"/>
    </row>
    <row r="810" customHeight="1" spans="1:5">
      <c r="A810" s="218" t="s">
        <v>1195</v>
      </c>
      <c r="B810" s="167">
        <v>165</v>
      </c>
      <c r="C810" s="167">
        <v>180</v>
      </c>
      <c r="D810" s="14">
        <f t="shared" si="12"/>
        <v>1.09090909090909</v>
      </c>
      <c r="E810" s="133"/>
    </row>
    <row r="811" customHeight="1" spans="1:5">
      <c r="A811" s="218" t="s">
        <v>1196</v>
      </c>
      <c r="B811" s="167">
        <v>28</v>
      </c>
      <c r="C811" s="167">
        <v>30</v>
      </c>
      <c r="D811" s="14">
        <f t="shared" si="12"/>
        <v>1.07142857142857</v>
      </c>
      <c r="E811" s="133"/>
    </row>
    <row r="812" customHeight="1" spans="1:5">
      <c r="A812" s="218" t="s">
        <v>1197</v>
      </c>
      <c r="B812" s="167"/>
      <c r="C812" s="167"/>
      <c r="D812" s="14" t="e">
        <f t="shared" si="12"/>
        <v>#DIV/0!</v>
      </c>
      <c r="E812" s="133"/>
    </row>
    <row r="813" customHeight="1" spans="1:5">
      <c r="A813" s="218" t="s">
        <v>1198</v>
      </c>
      <c r="B813" s="167"/>
      <c r="C813" s="167"/>
      <c r="D813" s="14" t="e">
        <f t="shared" si="12"/>
        <v>#DIV/0!</v>
      </c>
      <c r="E813" s="133"/>
    </row>
    <row r="814" customHeight="1" spans="1:5">
      <c r="A814" s="218" t="s">
        <v>1199</v>
      </c>
      <c r="B814" s="167">
        <v>15</v>
      </c>
      <c r="C814" s="167">
        <v>15</v>
      </c>
      <c r="D814" s="14">
        <f t="shared" si="12"/>
        <v>1</v>
      </c>
      <c r="E814" s="133"/>
    </row>
    <row r="815" customHeight="1" spans="1:5">
      <c r="A815" s="218" t="s">
        <v>1200</v>
      </c>
      <c r="B815" s="167">
        <v>15</v>
      </c>
      <c r="C815" s="167">
        <v>15</v>
      </c>
      <c r="D815" s="14">
        <f t="shared" si="12"/>
        <v>1</v>
      </c>
      <c r="E815" s="133"/>
    </row>
    <row r="816" customHeight="1" spans="1:5">
      <c r="A816" s="218" t="s">
        <v>1201</v>
      </c>
      <c r="B816" s="167"/>
      <c r="C816" s="167"/>
      <c r="D816" s="14" t="e">
        <f t="shared" si="12"/>
        <v>#DIV/0!</v>
      </c>
      <c r="E816" s="133"/>
    </row>
    <row r="817" customHeight="1" spans="1:5">
      <c r="A817" s="218" t="s">
        <v>1202</v>
      </c>
      <c r="B817" s="167"/>
      <c r="C817" s="167"/>
      <c r="D817" s="14" t="e">
        <f t="shared" si="12"/>
        <v>#DIV/0!</v>
      </c>
      <c r="E817" s="133"/>
    </row>
    <row r="818" customHeight="1" spans="1:5">
      <c r="A818" s="218" t="s">
        <v>1203</v>
      </c>
      <c r="B818" s="167">
        <v>500</v>
      </c>
      <c r="C818" s="167">
        <v>500</v>
      </c>
      <c r="D818" s="14">
        <f t="shared" si="12"/>
        <v>1</v>
      </c>
      <c r="E818" s="133"/>
    </row>
    <row r="819" customHeight="1" spans="1:5">
      <c r="A819" s="218" t="s">
        <v>1204</v>
      </c>
      <c r="B819" s="167">
        <v>80</v>
      </c>
      <c r="C819" s="167">
        <v>90</v>
      </c>
      <c r="D819" s="14">
        <f t="shared" si="12"/>
        <v>1.125</v>
      </c>
      <c r="E819" s="133"/>
    </row>
    <row r="820" customHeight="1" spans="1:5">
      <c r="A820" s="218" t="s">
        <v>1205</v>
      </c>
      <c r="B820" s="167">
        <v>207</v>
      </c>
      <c r="C820" s="167">
        <v>210</v>
      </c>
      <c r="D820" s="14">
        <f t="shared" si="12"/>
        <v>1.01449275362319</v>
      </c>
      <c r="E820" s="133"/>
    </row>
    <row r="821" customHeight="1" spans="1:5">
      <c r="A821" s="218" t="s">
        <v>1206</v>
      </c>
      <c r="B821" s="167">
        <v>65</v>
      </c>
      <c r="C821" s="167">
        <v>80</v>
      </c>
      <c r="D821" s="14">
        <f t="shared" si="12"/>
        <v>1.23076923076923</v>
      </c>
      <c r="E821" s="133"/>
    </row>
    <row r="822" customHeight="1" spans="1:5">
      <c r="A822" s="218" t="s">
        <v>1207</v>
      </c>
      <c r="B822" s="167">
        <v>15</v>
      </c>
      <c r="C822" s="167">
        <v>15</v>
      </c>
      <c r="D822" s="14">
        <f t="shared" si="12"/>
        <v>1</v>
      </c>
      <c r="E822" s="133"/>
    </row>
    <row r="823" customHeight="1" spans="1:5">
      <c r="A823" s="218" t="s">
        <v>1208</v>
      </c>
      <c r="B823" s="167"/>
      <c r="C823" s="167"/>
      <c r="D823" s="14" t="e">
        <f t="shared" si="12"/>
        <v>#DIV/0!</v>
      </c>
      <c r="E823" s="133"/>
    </row>
    <row r="824" customHeight="1" spans="1:5">
      <c r="A824" s="218" t="s">
        <v>1209</v>
      </c>
      <c r="B824" s="167">
        <v>34</v>
      </c>
      <c r="C824" s="167">
        <v>35</v>
      </c>
      <c r="D824" s="14">
        <f t="shared" si="12"/>
        <v>1.02941176470588</v>
      </c>
      <c r="E824" s="133"/>
    </row>
    <row r="825" customHeight="1" spans="1:5">
      <c r="A825" s="218" t="s">
        <v>1210</v>
      </c>
      <c r="B825" s="167">
        <v>3</v>
      </c>
      <c r="C825" s="167">
        <v>32</v>
      </c>
      <c r="D825" s="14">
        <f t="shared" si="12"/>
        <v>10.6666666666667</v>
      </c>
      <c r="E825" s="133"/>
    </row>
    <row r="826" customHeight="1" spans="1:5">
      <c r="A826" s="218" t="s">
        <v>1211</v>
      </c>
      <c r="B826" s="167">
        <v>4317</v>
      </c>
      <c r="C826" s="167">
        <v>4480</v>
      </c>
      <c r="D826" s="14">
        <f t="shared" si="12"/>
        <v>1.03775770210795</v>
      </c>
      <c r="E826" s="133"/>
    </row>
    <row r="827" customHeight="1" spans="1:5">
      <c r="A827" s="218" t="s">
        <v>1212</v>
      </c>
      <c r="B827" s="14">
        <f>SUM(B828:B851)</f>
        <v>8487</v>
      </c>
      <c r="C827" s="14">
        <f>SUM(C828:C851)</f>
        <v>8855</v>
      </c>
      <c r="D827" s="14">
        <f t="shared" si="12"/>
        <v>1.04336043360434</v>
      </c>
      <c r="E827" s="133"/>
    </row>
    <row r="828" customHeight="1" spans="1:5">
      <c r="A828" s="218" t="s">
        <v>1173</v>
      </c>
      <c r="B828" s="167">
        <v>5319</v>
      </c>
      <c r="C828" s="167">
        <v>5510</v>
      </c>
      <c r="D828" s="14">
        <f t="shared" si="12"/>
        <v>1.03590900545215</v>
      </c>
      <c r="E828" s="133"/>
    </row>
    <row r="829" customHeight="1" spans="1:5">
      <c r="A829" s="218" t="s">
        <v>1174</v>
      </c>
      <c r="B829" s="167"/>
      <c r="C829" s="167"/>
      <c r="D829" s="14" t="e">
        <f t="shared" si="12"/>
        <v>#DIV/0!</v>
      </c>
      <c r="E829" s="133"/>
    </row>
    <row r="830" customHeight="1" spans="1:5">
      <c r="A830" s="218" t="s">
        <v>1175</v>
      </c>
      <c r="B830" s="167"/>
      <c r="C830" s="167"/>
      <c r="D830" s="14" t="e">
        <f t="shared" si="12"/>
        <v>#DIV/0!</v>
      </c>
      <c r="E830" s="133"/>
    </row>
    <row r="831" customHeight="1" spans="1:5">
      <c r="A831" s="217" t="s">
        <v>1213</v>
      </c>
      <c r="B831" s="167"/>
      <c r="C831" s="167"/>
      <c r="D831" s="14" t="e">
        <f t="shared" si="12"/>
        <v>#DIV/0!</v>
      </c>
      <c r="E831" s="133"/>
    </row>
    <row r="832" customHeight="1" spans="1:5">
      <c r="A832" s="218" t="s">
        <v>1214</v>
      </c>
      <c r="B832" s="167">
        <v>661</v>
      </c>
      <c r="C832" s="167">
        <v>660</v>
      </c>
      <c r="D832" s="14">
        <f t="shared" si="12"/>
        <v>0.998487140695915</v>
      </c>
      <c r="E832" s="133"/>
    </row>
    <row r="833" customHeight="1" spans="1:5">
      <c r="A833" s="218" t="s">
        <v>1215</v>
      </c>
      <c r="B833" s="167"/>
      <c r="C833" s="167"/>
      <c r="D833" s="14" t="e">
        <f t="shared" si="12"/>
        <v>#DIV/0!</v>
      </c>
      <c r="E833" s="133"/>
    </row>
    <row r="834" customHeight="1" spans="1:5">
      <c r="A834" s="218" t="s">
        <v>1216</v>
      </c>
      <c r="B834" s="167">
        <v>24</v>
      </c>
      <c r="C834" s="167">
        <v>30</v>
      </c>
      <c r="D834" s="14">
        <f t="shared" si="12"/>
        <v>1.25</v>
      </c>
      <c r="E834" s="133"/>
    </row>
    <row r="835" customHeight="1" spans="1:5">
      <c r="A835" s="218" t="s">
        <v>1217</v>
      </c>
      <c r="B835" s="167">
        <v>1278</v>
      </c>
      <c r="C835" s="167">
        <v>1300</v>
      </c>
      <c r="D835" s="14">
        <f t="shared" si="12"/>
        <v>1.01721439749609</v>
      </c>
      <c r="E835" s="133"/>
    </row>
    <row r="836" customHeight="1" spans="1:5">
      <c r="A836" s="217" t="s">
        <v>1218</v>
      </c>
      <c r="B836" s="167"/>
      <c r="C836" s="167"/>
      <c r="D836" s="14" t="e">
        <f t="shared" si="12"/>
        <v>#DIV/0!</v>
      </c>
      <c r="E836" s="133"/>
    </row>
    <row r="837" customHeight="1" spans="1:5">
      <c r="A837" s="218" t="s">
        <v>1219</v>
      </c>
      <c r="B837" s="167"/>
      <c r="C837" s="167"/>
      <c r="D837" s="14" t="e">
        <f t="shared" si="12"/>
        <v>#DIV/0!</v>
      </c>
      <c r="E837" s="133"/>
    </row>
    <row r="838" customHeight="1" spans="1:5">
      <c r="A838" s="218" t="s">
        <v>1220</v>
      </c>
      <c r="B838" s="167">
        <v>75</v>
      </c>
      <c r="C838" s="167">
        <v>80</v>
      </c>
      <c r="D838" s="14">
        <f t="shared" ref="D838:D901" si="13">C838/B838</f>
        <v>1.06666666666667</v>
      </c>
      <c r="E838" s="133"/>
    </row>
    <row r="839" customHeight="1" spans="1:5">
      <c r="A839" s="217" t="s">
        <v>1221</v>
      </c>
      <c r="B839" s="167"/>
      <c r="C839" s="167"/>
      <c r="D839" s="14" t="e">
        <f t="shared" si="13"/>
        <v>#DIV/0!</v>
      </c>
      <c r="E839" s="133"/>
    </row>
    <row r="840" customHeight="1" spans="1:5">
      <c r="A840" s="218" t="s">
        <v>1222</v>
      </c>
      <c r="B840" s="167">
        <v>27</v>
      </c>
      <c r="C840" s="167">
        <v>30</v>
      </c>
      <c r="D840" s="14">
        <f t="shared" si="13"/>
        <v>1.11111111111111</v>
      </c>
      <c r="E840" s="133"/>
    </row>
    <row r="841" customHeight="1" spans="1:5">
      <c r="A841" s="217" t="s">
        <v>1223</v>
      </c>
      <c r="B841" s="167"/>
      <c r="C841" s="167"/>
      <c r="D841" s="14" t="e">
        <f t="shared" si="13"/>
        <v>#DIV/0!</v>
      </c>
      <c r="E841" s="133"/>
    </row>
    <row r="842" customHeight="1" spans="1:5">
      <c r="A842" s="217" t="s">
        <v>1224</v>
      </c>
      <c r="B842" s="167">
        <v>10</v>
      </c>
      <c r="C842" s="167">
        <v>10</v>
      </c>
      <c r="D842" s="14">
        <f t="shared" si="13"/>
        <v>1</v>
      </c>
      <c r="E842" s="133"/>
    </row>
    <row r="843" customHeight="1" spans="1:5">
      <c r="A843" s="218" t="s">
        <v>1225</v>
      </c>
      <c r="B843" s="167"/>
      <c r="C843" s="167"/>
      <c r="D843" s="14" t="e">
        <f t="shared" si="13"/>
        <v>#DIV/0!</v>
      </c>
      <c r="E843" s="133"/>
    </row>
    <row r="844" customHeight="1" spans="1:5">
      <c r="A844" s="218" t="s">
        <v>1226</v>
      </c>
      <c r="B844" s="167"/>
      <c r="C844" s="167"/>
      <c r="D844" s="14" t="e">
        <f t="shared" si="13"/>
        <v>#DIV/0!</v>
      </c>
      <c r="E844" s="133"/>
    </row>
    <row r="845" customHeight="1" spans="1:5">
      <c r="A845" s="217" t="s">
        <v>1227</v>
      </c>
      <c r="B845" s="167">
        <v>13</v>
      </c>
      <c r="C845" s="167">
        <v>20</v>
      </c>
      <c r="D845" s="14">
        <f t="shared" si="13"/>
        <v>1.53846153846154</v>
      </c>
      <c r="E845" s="133"/>
    </row>
    <row r="846" customHeight="1" spans="1:5">
      <c r="A846" s="218" t="s">
        <v>1228</v>
      </c>
      <c r="B846" s="167"/>
      <c r="C846" s="167"/>
      <c r="D846" s="14" t="e">
        <f t="shared" si="13"/>
        <v>#DIV/0!</v>
      </c>
      <c r="E846" s="133"/>
    </row>
    <row r="847" customHeight="1" spans="1:5">
      <c r="A847" s="217" t="s">
        <v>1229</v>
      </c>
      <c r="B847" s="167">
        <v>85</v>
      </c>
      <c r="C847" s="167">
        <v>90</v>
      </c>
      <c r="D847" s="14">
        <f t="shared" si="13"/>
        <v>1.05882352941176</v>
      </c>
      <c r="E847" s="133"/>
    </row>
    <row r="848" customHeight="1" spans="1:5">
      <c r="A848" s="217" t="s">
        <v>1230</v>
      </c>
      <c r="B848" s="167"/>
      <c r="C848" s="167"/>
      <c r="D848" s="14" t="e">
        <f t="shared" si="13"/>
        <v>#DIV/0!</v>
      </c>
      <c r="E848" s="133"/>
    </row>
    <row r="849" customHeight="1" spans="1:5">
      <c r="A849" s="217" t="s">
        <v>1231</v>
      </c>
      <c r="B849" s="167"/>
      <c r="C849" s="167"/>
      <c r="D849" s="14" t="e">
        <f t="shared" si="13"/>
        <v>#DIV/0!</v>
      </c>
      <c r="E849" s="133"/>
    </row>
    <row r="850" customHeight="1" spans="1:5">
      <c r="A850" s="217" t="s">
        <v>1232</v>
      </c>
      <c r="B850" s="167"/>
      <c r="C850" s="167"/>
      <c r="D850" s="14" t="e">
        <f t="shared" si="13"/>
        <v>#DIV/0!</v>
      </c>
      <c r="E850" s="133"/>
    </row>
    <row r="851" customHeight="1" spans="1:5">
      <c r="A851" s="218" t="s">
        <v>1233</v>
      </c>
      <c r="B851" s="167">
        <v>995</v>
      </c>
      <c r="C851" s="167">
        <v>1125</v>
      </c>
      <c r="D851" s="14">
        <f t="shared" si="13"/>
        <v>1.13065326633166</v>
      </c>
      <c r="E851" s="133"/>
    </row>
    <row r="852" customHeight="1" spans="1:5">
      <c r="A852" s="218" t="s">
        <v>1234</v>
      </c>
      <c r="B852" s="14">
        <f>SUM(B853:B877)</f>
        <v>6804</v>
      </c>
      <c r="C852" s="14">
        <f>SUM(C853:C877)</f>
        <v>7954</v>
      </c>
      <c r="D852" s="14">
        <f t="shared" si="13"/>
        <v>1.16901822457378</v>
      </c>
      <c r="E852" s="133"/>
    </row>
    <row r="853" customHeight="1" spans="1:5">
      <c r="A853" s="218" t="s">
        <v>1173</v>
      </c>
      <c r="B853" s="167">
        <v>3169</v>
      </c>
      <c r="C853" s="167">
        <v>3320</v>
      </c>
      <c r="D853" s="14">
        <f t="shared" si="13"/>
        <v>1.04764910066267</v>
      </c>
      <c r="E853" s="133"/>
    </row>
    <row r="854" customHeight="1" spans="1:5">
      <c r="A854" s="218" t="s">
        <v>1174</v>
      </c>
      <c r="B854" s="167"/>
      <c r="C854" s="167"/>
      <c r="D854" s="14" t="e">
        <f t="shared" si="13"/>
        <v>#DIV/0!</v>
      </c>
      <c r="E854" s="133"/>
    </row>
    <row r="855" customHeight="1" spans="1:5">
      <c r="A855" s="218" t="s">
        <v>1175</v>
      </c>
      <c r="B855" s="167"/>
      <c r="C855" s="167"/>
      <c r="D855" s="14" t="e">
        <f t="shared" si="13"/>
        <v>#DIV/0!</v>
      </c>
      <c r="E855" s="133"/>
    </row>
    <row r="856" customHeight="1" spans="1:5">
      <c r="A856" s="218" t="s">
        <v>1235</v>
      </c>
      <c r="B856" s="167"/>
      <c r="C856" s="167"/>
      <c r="D856" s="14" t="e">
        <f t="shared" si="13"/>
        <v>#DIV/0!</v>
      </c>
      <c r="E856" s="133"/>
    </row>
    <row r="857" customHeight="1" spans="1:5">
      <c r="A857" s="218" t="s">
        <v>1236</v>
      </c>
      <c r="B857" s="167">
        <v>1361</v>
      </c>
      <c r="C857" s="167">
        <v>1400</v>
      </c>
      <c r="D857" s="14">
        <f t="shared" si="13"/>
        <v>1.02865540044085</v>
      </c>
      <c r="E857" s="133"/>
    </row>
    <row r="858" customHeight="1" spans="1:5">
      <c r="A858" s="218" t="s">
        <v>1237</v>
      </c>
      <c r="B858" s="167">
        <v>123</v>
      </c>
      <c r="C858" s="167">
        <v>130</v>
      </c>
      <c r="D858" s="14">
        <f t="shared" si="13"/>
        <v>1.05691056910569</v>
      </c>
      <c r="E858" s="133"/>
    </row>
    <row r="859" customHeight="1" spans="1:5">
      <c r="A859" s="218" t="s">
        <v>1238</v>
      </c>
      <c r="B859" s="167">
        <v>0</v>
      </c>
      <c r="C859" s="167"/>
      <c r="D859" s="14" t="e">
        <f t="shared" si="13"/>
        <v>#DIV/0!</v>
      </c>
      <c r="E859" s="133"/>
    </row>
    <row r="860" customHeight="1" spans="1:5">
      <c r="A860" s="218" t="s">
        <v>1239</v>
      </c>
      <c r="B860" s="167">
        <v>0</v>
      </c>
      <c r="C860" s="167"/>
      <c r="D860" s="14" t="e">
        <f t="shared" si="13"/>
        <v>#DIV/0!</v>
      </c>
      <c r="E860" s="133"/>
    </row>
    <row r="861" customHeight="1" spans="1:5">
      <c r="A861" s="218" t="s">
        <v>1240</v>
      </c>
      <c r="B861" s="167">
        <v>20</v>
      </c>
      <c r="C861" s="167">
        <v>20</v>
      </c>
      <c r="D861" s="14">
        <f t="shared" si="13"/>
        <v>1</v>
      </c>
      <c r="E861" s="133"/>
    </row>
    <row r="862" customHeight="1" spans="1:5">
      <c r="A862" s="218" t="s">
        <v>1241</v>
      </c>
      <c r="B862" s="167">
        <v>0</v>
      </c>
      <c r="C862" s="167"/>
      <c r="D862" s="14" t="e">
        <f t="shared" si="13"/>
        <v>#DIV/0!</v>
      </c>
      <c r="E862" s="133"/>
    </row>
    <row r="863" customHeight="1" spans="1:5">
      <c r="A863" s="218" t="s">
        <v>1242</v>
      </c>
      <c r="B863" s="167">
        <v>0</v>
      </c>
      <c r="C863" s="167"/>
      <c r="D863" s="14" t="e">
        <f t="shared" si="13"/>
        <v>#DIV/0!</v>
      </c>
      <c r="E863" s="133"/>
    </row>
    <row r="864" customHeight="1" spans="1:5">
      <c r="A864" s="218" t="s">
        <v>1243</v>
      </c>
      <c r="B864" s="167">
        <v>0</v>
      </c>
      <c r="C864" s="167"/>
      <c r="D864" s="14" t="e">
        <f t="shared" si="13"/>
        <v>#DIV/0!</v>
      </c>
      <c r="E864" s="133"/>
    </row>
    <row r="865" customHeight="1" spans="1:5">
      <c r="A865" s="218" t="s">
        <v>1244</v>
      </c>
      <c r="B865" s="167">
        <v>0</v>
      </c>
      <c r="C865" s="167"/>
      <c r="D865" s="14" t="e">
        <f t="shared" si="13"/>
        <v>#DIV/0!</v>
      </c>
      <c r="E865" s="133"/>
    </row>
    <row r="866" customHeight="1" spans="1:5">
      <c r="A866" s="218" t="s">
        <v>1245</v>
      </c>
      <c r="B866" s="167">
        <v>253</v>
      </c>
      <c r="C866" s="167">
        <v>260</v>
      </c>
      <c r="D866" s="14">
        <f t="shared" si="13"/>
        <v>1.02766798418972</v>
      </c>
      <c r="E866" s="133"/>
    </row>
    <row r="867" customHeight="1" spans="1:5">
      <c r="A867" s="218" t="s">
        <v>1246</v>
      </c>
      <c r="B867" s="167">
        <v>0</v>
      </c>
      <c r="C867" s="167"/>
      <c r="D867" s="14" t="e">
        <f t="shared" si="13"/>
        <v>#DIV/0!</v>
      </c>
      <c r="E867" s="133"/>
    </row>
    <row r="868" customHeight="1" spans="1:5">
      <c r="A868" s="218" t="s">
        <v>1247</v>
      </c>
      <c r="B868" s="167">
        <v>1395</v>
      </c>
      <c r="C868" s="167">
        <v>1400</v>
      </c>
      <c r="D868" s="14">
        <f t="shared" si="13"/>
        <v>1.00358422939068</v>
      </c>
      <c r="E868" s="133"/>
    </row>
    <row r="869" customHeight="1" spans="1:5">
      <c r="A869" s="218" t="s">
        <v>1248</v>
      </c>
      <c r="B869" s="167"/>
      <c r="C869" s="167"/>
      <c r="D869" s="14" t="e">
        <f t="shared" si="13"/>
        <v>#DIV/0!</v>
      </c>
      <c r="E869" s="133"/>
    </row>
    <row r="870" customHeight="1" spans="1:5">
      <c r="A870" s="218" t="s">
        <v>1249</v>
      </c>
      <c r="B870" s="167"/>
      <c r="C870" s="167"/>
      <c r="D870" s="14" t="e">
        <f t="shared" si="13"/>
        <v>#DIV/0!</v>
      </c>
      <c r="E870" s="133"/>
    </row>
    <row r="871" customHeight="1" spans="1:5">
      <c r="A871" s="218" t="s">
        <v>1250</v>
      </c>
      <c r="B871" s="167"/>
      <c r="C871" s="167"/>
      <c r="D871" s="14" t="e">
        <f t="shared" si="13"/>
        <v>#DIV/0!</v>
      </c>
      <c r="E871" s="133"/>
    </row>
    <row r="872" customHeight="1" spans="1:5">
      <c r="A872" s="218" t="s">
        <v>1251</v>
      </c>
      <c r="B872" s="167"/>
      <c r="C872" s="167"/>
      <c r="D872" s="14" t="e">
        <f t="shared" si="13"/>
        <v>#DIV/0!</v>
      </c>
      <c r="E872" s="133"/>
    </row>
    <row r="873" customHeight="1" spans="1:5">
      <c r="A873" s="218" t="s">
        <v>1252</v>
      </c>
      <c r="B873" s="167"/>
      <c r="C873" s="167"/>
      <c r="D873" s="14" t="e">
        <f t="shared" si="13"/>
        <v>#DIV/0!</v>
      </c>
      <c r="E873" s="133"/>
    </row>
    <row r="874" customHeight="1" spans="1:5">
      <c r="A874" s="218" t="s">
        <v>1225</v>
      </c>
      <c r="B874" s="167"/>
      <c r="C874" s="167"/>
      <c r="D874" s="14" t="e">
        <f t="shared" si="13"/>
        <v>#DIV/0!</v>
      </c>
      <c r="E874" s="133"/>
    </row>
    <row r="875" customHeight="1" spans="1:5">
      <c r="A875" s="218" t="s">
        <v>1253</v>
      </c>
      <c r="B875" s="167"/>
      <c r="C875" s="167"/>
      <c r="D875" s="14" t="e">
        <f t="shared" si="13"/>
        <v>#DIV/0!</v>
      </c>
      <c r="E875" s="133"/>
    </row>
    <row r="876" customHeight="1" spans="1:5">
      <c r="A876" s="218" t="s">
        <v>1254</v>
      </c>
      <c r="B876" s="167">
        <v>460</v>
      </c>
      <c r="C876" s="167">
        <v>460</v>
      </c>
      <c r="D876" s="14">
        <f t="shared" si="13"/>
        <v>1</v>
      </c>
      <c r="E876" s="133"/>
    </row>
    <row r="877" customHeight="1" spans="1:5">
      <c r="A877" s="218" t="s">
        <v>1255</v>
      </c>
      <c r="B877" s="167">
        <v>23</v>
      </c>
      <c r="C877" s="167">
        <v>964</v>
      </c>
      <c r="D877" s="14">
        <f t="shared" si="13"/>
        <v>41.9130434782609</v>
      </c>
      <c r="E877" s="133"/>
    </row>
    <row r="878" customHeight="1" spans="1:5">
      <c r="A878" s="218" t="s">
        <v>1256</v>
      </c>
      <c r="B878" s="14">
        <f>SUM(B879:B888)</f>
        <v>0</v>
      </c>
      <c r="C878" s="14">
        <f>SUM(C879:C888)</f>
        <v>0</v>
      </c>
      <c r="D878" s="14" t="e">
        <f t="shared" si="13"/>
        <v>#DIV/0!</v>
      </c>
      <c r="E878" s="133"/>
    </row>
    <row r="879" customHeight="1" spans="1:5">
      <c r="A879" s="218" t="s">
        <v>1173</v>
      </c>
      <c r="B879" s="167"/>
      <c r="C879" s="167"/>
      <c r="D879" s="14" t="e">
        <f t="shared" si="13"/>
        <v>#DIV/0!</v>
      </c>
      <c r="E879" s="133"/>
    </row>
    <row r="880" customHeight="1" spans="1:5">
      <c r="A880" s="218" t="s">
        <v>1174</v>
      </c>
      <c r="B880" s="167"/>
      <c r="C880" s="167"/>
      <c r="D880" s="14" t="e">
        <f t="shared" si="13"/>
        <v>#DIV/0!</v>
      </c>
      <c r="E880" s="133"/>
    </row>
    <row r="881" customHeight="1" spans="1:5">
      <c r="A881" s="218" t="s">
        <v>1175</v>
      </c>
      <c r="B881" s="167"/>
      <c r="C881" s="167"/>
      <c r="D881" s="14" t="e">
        <f t="shared" si="13"/>
        <v>#DIV/0!</v>
      </c>
      <c r="E881" s="133"/>
    </row>
    <row r="882" customHeight="1" spans="1:5">
      <c r="A882" s="218" t="s">
        <v>1257</v>
      </c>
      <c r="B882" s="167"/>
      <c r="C882" s="167"/>
      <c r="D882" s="14" t="e">
        <f t="shared" si="13"/>
        <v>#DIV/0!</v>
      </c>
      <c r="E882" s="133"/>
    </row>
    <row r="883" customHeight="1" spans="1:5">
      <c r="A883" s="218" t="s">
        <v>1258</v>
      </c>
      <c r="B883" s="167"/>
      <c r="C883" s="167"/>
      <c r="D883" s="14" t="e">
        <f t="shared" si="13"/>
        <v>#DIV/0!</v>
      </c>
      <c r="E883" s="133"/>
    </row>
    <row r="884" customHeight="1" spans="1:5">
      <c r="A884" s="218" t="s">
        <v>1259</v>
      </c>
      <c r="B884" s="167"/>
      <c r="C884" s="167"/>
      <c r="D884" s="14" t="e">
        <f t="shared" si="13"/>
        <v>#DIV/0!</v>
      </c>
      <c r="E884" s="133"/>
    </row>
    <row r="885" customHeight="1" spans="1:5">
      <c r="A885" s="218" t="s">
        <v>1260</v>
      </c>
      <c r="B885" s="167"/>
      <c r="C885" s="167"/>
      <c r="D885" s="14" t="e">
        <f t="shared" si="13"/>
        <v>#DIV/0!</v>
      </c>
      <c r="E885" s="133"/>
    </row>
    <row r="886" customHeight="1" spans="1:5">
      <c r="A886" s="218" t="s">
        <v>1261</v>
      </c>
      <c r="B886" s="167"/>
      <c r="C886" s="167"/>
      <c r="D886" s="14" t="e">
        <f t="shared" si="13"/>
        <v>#DIV/0!</v>
      </c>
      <c r="E886" s="133"/>
    </row>
    <row r="887" customHeight="1" spans="1:5">
      <c r="A887" s="218" t="s">
        <v>1262</v>
      </c>
      <c r="B887" s="167"/>
      <c r="C887" s="167"/>
      <c r="D887" s="14" t="e">
        <f t="shared" si="13"/>
        <v>#DIV/0!</v>
      </c>
      <c r="E887" s="133"/>
    </row>
    <row r="888" customHeight="1" spans="1:5">
      <c r="A888" s="218" t="s">
        <v>1263</v>
      </c>
      <c r="B888" s="167"/>
      <c r="C888" s="167"/>
      <c r="D888" s="14" t="e">
        <f t="shared" si="13"/>
        <v>#DIV/0!</v>
      </c>
      <c r="E888" s="133"/>
    </row>
    <row r="889" customHeight="1" spans="1:5">
      <c r="A889" s="218" t="s">
        <v>1264</v>
      </c>
      <c r="B889" s="14">
        <f>SUM(B890:B899)</f>
        <v>10074</v>
      </c>
      <c r="C889" s="14">
        <f>SUM(C890:C899)</f>
        <v>11951</v>
      </c>
      <c r="D889" s="14">
        <f t="shared" si="13"/>
        <v>1.18632122295017</v>
      </c>
      <c r="E889" s="133"/>
    </row>
    <row r="890" customHeight="1" spans="1:5">
      <c r="A890" s="218" t="s">
        <v>1173</v>
      </c>
      <c r="B890" s="167"/>
      <c r="C890" s="167"/>
      <c r="D890" s="14" t="e">
        <f t="shared" si="13"/>
        <v>#DIV/0!</v>
      </c>
      <c r="E890" s="133"/>
    </row>
    <row r="891" customHeight="1" spans="1:5">
      <c r="A891" s="218" t="s">
        <v>1174</v>
      </c>
      <c r="B891" s="167"/>
      <c r="C891" s="167"/>
      <c r="D891" s="14" t="e">
        <f t="shared" si="13"/>
        <v>#DIV/0!</v>
      </c>
      <c r="E891" s="133"/>
    </row>
    <row r="892" customHeight="1" spans="1:5">
      <c r="A892" s="218" t="s">
        <v>1175</v>
      </c>
      <c r="B892" s="167"/>
      <c r="C892" s="167"/>
      <c r="D892" s="14" t="e">
        <f t="shared" si="13"/>
        <v>#DIV/0!</v>
      </c>
      <c r="E892" s="133"/>
    </row>
    <row r="893" customHeight="1" spans="1:5">
      <c r="A893" s="218" t="s">
        <v>1265</v>
      </c>
      <c r="B893" s="167">
        <v>1036</v>
      </c>
      <c r="C893" s="167">
        <v>1500</v>
      </c>
      <c r="D893" s="14">
        <f t="shared" si="13"/>
        <v>1.44787644787645</v>
      </c>
      <c r="E893" s="133"/>
    </row>
    <row r="894" customHeight="1" spans="1:5">
      <c r="A894" s="218" t="s">
        <v>1266</v>
      </c>
      <c r="B894" s="167"/>
      <c r="C894" s="167"/>
      <c r="D894" s="14" t="e">
        <f t="shared" si="13"/>
        <v>#DIV/0!</v>
      </c>
      <c r="E894" s="133"/>
    </row>
    <row r="895" customHeight="1" spans="1:5">
      <c r="A895" s="218" t="s">
        <v>1267</v>
      </c>
      <c r="B895" s="167"/>
      <c r="C895" s="167"/>
      <c r="D895" s="14" t="e">
        <f t="shared" si="13"/>
        <v>#DIV/0!</v>
      </c>
      <c r="E895" s="133"/>
    </row>
    <row r="896" customHeight="1" spans="1:5">
      <c r="A896" s="218" t="s">
        <v>1268</v>
      </c>
      <c r="B896" s="167"/>
      <c r="C896" s="167"/>
      <c r="D896" s="14" t="e">
        <f t="shared" si="13"/>
        <v>#DIV/0!</v>
      </c>
      <c r="E896" s="133"/>
    </row>
    <row r="897" customHeight="1" spans="1:5">
      <c r="A897" s="218" t="s">
        <v>1269</v>
      </c>
      <c r="B897" s="167"/>
      <c r="C897" s="167"/>
      <c r="D897" s="14" t="e">
        <f t="shared" si="13"/>
        <v>#DIV/0!</v>
      </c>
      <c r="E897" s="133"/>
    </row>
    <row r="898" customHeight="1" spans="1:5">
      <c r="A898" s="218" t="s">
        <v>1270</v>
      </c>
      <c r="B898" s="167"/>
      <c r="C898" s="167"/>
      <c r="D898" s="14" t="e">
        <f t="shared" si="13"/>
        <v>#DIV/0!</v>
      </c>
      <c r="E898" s="133"/>
    </row>
    <row r="899" customHeight="1" spans="1:5">
      <c r="A899" s="218" t="s">
        <v>1271</v>
      </c>
      <c r="B899" s="167">
        <v>9038</v>
      </c>
      <c r="C899" s="167">
        <v>10451</v>
      </c>
      <c r="D899" s="14">
        <f t="shared" si="13"/>
        <v>1.15633989820757</v>
      </c>
      <c r="E899" s="133"/>
    </row>
    <row r="900" customHeight="1" spans="1:5">
      <c r="A900" s="218" t="s">
        <v>1272</v>
      </c>
      <c r="B900" s="14">
        <f>SUM(B901:B905)</f>
        <v>1481</v>
      </c>
      <c r="C900" s="14">
        <f>SUM(C901:C905)</f>
        <v>1510</v>
      </c>
      <c r="D900" s="14">
        <f t="shared" si="13"/>
        <v>1.01958136394328</v>
      </c>
      <c r="E900" s="133"/>
    </row>
    <row r="901" customHeight="1" spans="1:5">
      <c r="A901" s="218" t="s">
        <v>1273</v>
      </c>
      <c r="B901" s="167">
        <v>322</v>
      </c>
      <c r="C901" s="167">
        <v>330</v>
      </c>
      <c r="D901" s="14">
        <f t="shared" si="13"/>
        <v>1.02484472049689</v>
      </c>
      <c r="E901" s="133"/>
    </row>
    <row r="902" customHeight="1" spans="1:5">
      <c r="A902" s="218" t="s">
        <v>1274</v>
      </c>
      <c r="B902" s="167">
        <v>1159</v>
      </c>
      <c r="C902" s="167">
        <v>1180</v>
      </c>
      <c r="D902" s="14">
        <f t="shared" ref="D902:D965" si="14">C902/B902</f>
        <v>1.01811906816221</v>
      </c>
      <c r="E902" s="133"/>
    </row>
    <row r="903" customHeight="1" spans="1:5">
      <c r="A903" s="218" t="s">
        <v>1275</v>
      </c>
      <c r="B903" s="167"/>
      <c r="C903" s="167"/>
      <c r="D903" s="14" t="e">
        <f t="shared" si="14"/>
        <v>#DIV/0!</v>
      </c>
      <c r="E903" s="133"/>
    </row>
    <row r="904" customHeight="1" spans="1:5">
      <c r="A904" s="218" t="s">
        <v>1276</v>
      </c>
      <c r="B904" s="167"/>
      <c r="C904" s="167"/>
      <c r="D904" s="14" t="e">
        <f t="shared" si="14"/>
        <v>#DIV/0!</v>
      </c>
      <c r="E904" s="133"/>
    </row>
    <row r="905" customHeight="1" spans="1:5">
      <c r="A905" s="218" t="s">
        <v>1277</v>
      </c>
      <c r="B905" s="167"/>
      <c r="C905" s="167"/>
      <c r="D905" s="14" t="e">
        <f t="shared" si="14"/>
        <v>#DIV/0!</v>
      </c>
      <c r="E905" s="133"/>
    </row>
    <row r="906" customHeight="1" spans="1:5">
      <c r="A906" s="218" t="s">
        <v>1278</v>
      </c>
      <c r="B906" s="14">
        <f>SUM(B907:B912)</f>
        <v>7192</v>
      </c>
      <c r="C906" s="14">
        <f>SUM(C907:C912)</f>
        <v>7545</v>
      </c>
      <c r="D906" s="14">
        <f t="shared" si="14"/>
        <v>1.04908231368187</v>
      </c>
      <c r="E906" s="133"/>
    </row>
    <row r="907" customHeight="1" spans="1:5">
      <c r="A907" s="218" t="s">
        <v>1279</v>
      </c>
      <c r="B907" s="167">
        <v>1512</v>
      </c>
      <c r="C907" s="167">
        <v>2160</v>
      </c>
      <c r="D907" s="14">
        <f t="shared" si="14"/>
        <v>1.42857142857143</v>
      </c>
      <c r="E907" s="133"/>
    </row>
    <row r="908" customHeight="1" spans="1:5">
      <c r="A908" s="218" t="s">
        <v>1280</v>
      </c>
      <c r="B908" s="167"/>
      <c r="C908" s="167"/>
      <c r="D908" s="14" t="e">
        <f t="shared" si="14"/>
        <v>#DIV/0!</v>
      </c>
      <c r="E908" s="133"/>
    </row>
    <row r="909" customHeight="1" spans="1:5">
      <c r="A909" s="218" t="s">
        <v>1281</v>
      </c>
      <c r="B909" s="167">
        <v>5380</v>
      </c>
      <c r="C909" s="167">
        <v>5385</v>
      </c>
      <c r="D909" s="14">
        <f t="shared" si="14"/>
        <v>1.00092936802974</v>
      </c>
      <c r="E909" s="133"/>
    </row>
    <row r="910" customHeight="1" spans="1:5">
      <c r="A910" s="218" t="s">
        <v>1282</v>
      </c>
      <c r="B910" s="167">
        <v>300</v>
      </c>
      <c r="C910" s="167"/>
      <c r="D910" s="14">
        <f t="shared" si="14"/>
        <v>0</v>
      </c>
      <c r="E910" s="133"/>
    </row>
    <row r="911" customHeight="1" spans="1:5">
      <c r="A911" s="218" t="s">
        <v>1283</v>
      </c>
      <c r="B911" s="167"/>
      <c r="C911" s="167"/>
      <c r="D911" s="14" t="e">
        <f t="shared" si="14"/>
        <v>#DIV/0!</v>
      </c>
      <c r="E911" s="133"/>
    </row>
    <row r="912" customHeight="1" spans="1:5">
      <c r="A912" s="218" t="s">
        <v>1284</v>
      </c>
      <c r="B912" s="167"/>
      <c r="C912" s="167"/>
      <c r="D912" s="14" t="e">
        <f t="shared" si="14"/>
        <v>#DIV/0!</v>
      </c>
      <c r="E912" s="133"/>
    </row>
    <row r="913" customHeight="1" spans="1:5">
      <c r="A913" s="218" t="s">
        <v>1285</v>
      </c>
      <c r="B913" s="14">
        <f>SUM(B914:B919)</f>
        <v>2814</v>
      </c>
      <c r="C913" s="14">
        <f>SUM(C914:C919)</f>
        <v>2910</v>
      </c>
      <c r="D913" s="14">
        <f t="shared" si="14"/>
        <v>1.03411513859275</v>
      </c>
      <c r="E913" s="133"/>
    </row>
    <row r="914" customHeight="1" spans="1:5">
      <c r="A914" s="218" t="s">
        <v>1286</v>
      </c>
      <c r="B914" s="167"/>
      <c r="C914" s="167"/>
      <c r="D914" s="14" t="e">
        <f t="shared" si="14"/>
        <v>#DIV/0!</v>
      </c>
      <c r="E914" s="133"/>
    </row>
    <row r="915" customHeight="1" spans="1:5">
      <c r="A915" s="218" t="s">
        <v>1287</v>
      </c>
      <c r="B915" s="167">
        <v>8</v>
      </c>
      <c r="C915" s="167">
        <v>10</v>
      </c>
      <c r="D915" s="14">
        <f t="shared" si="14"/>
        <v>1.25</v>
      </c>
      <c r="E915" s="133"/>
    </row>
    <row r="916" customHeight="1" spans="1:5">
      <c r="A916" s="218" t="s">
        <v>1288</v>
      </c>
      <c r="B916" s="167">
        <v>1470</v>
      </c>
      <c r="C916" s="167">
        <v>1500</v>
      </c>
      <c r="D916" s="14">
        <f t="shared" si="14"/>
        <v>1.02040816326531</v>
      </c>
      <c r="E916" s="133"/>
    </row>
    <row r="917" customHeight="1" spans="1:5">
      <c r="A917" s="218" t="s">
        <v>1289</v>
      </c>
      <c r="B917" s="167">
        <v>1336</v>
      </c>
      <c r="C917" s="167">
        <v>1400</v>
      </c>
      <c r="D917" s="14">
        <f t="shared" si="14"/>
        <v>1.04790419161677</v>
      </c>
      <c r="E917" s="133"/>
    </row>
    <row r="918" customHeight="1" spans="1:5">
      <c r="A918" s="218" t="s">
        <v>1290</v>
      </c>
      <c r="B918" s="167"/>
      <c r="C918" s="167"/>
      <c r="D918" s="14" t="e">
        <f t="shared" si="14"/>
        <v>#DIV/0!</v>
      </c>
      <c r="E918" s="133"/>
    </row>
    <row r="919" customHeight="1" spans="1:5">
      <c r="A919" s="218" t="s">
        <v>1291</v>
      </c>
      <c r="B919" s="167"/>
      <c r="C919" s="167"/>
      <c r="D919" s="14" t="e">
        <f t="shared" si="14"/>
        <v>#DIV/0!</v>
      </c>
      <c r="E919" s="133"/>
    </row>
    <row r="920" customHeight="1" spans="1:5">
      <c r="A920" s="218" t="s">
        <v>1292</v>
      </c>
      <c r="B920" s="14">
        <f>SUM(B921:B922)</f>
        <v>18</v>
      </c>
      <c r="C920" s="14">
        <f>SUM(C921:C922)</f>
        <v>20</v>
      </c>
      <c r="D920" s="14">
        <f t="shared" si="14"/>
        <v>1.11111111111111</v>
      </c>
      <c r="E920" s="133"/>
    </row>
    <row r="921" customHeight="1" spans="1:5">
      <c r="A921" s="218" t="s">
        <v>1293</v>
      </c>
      <c r="B921" s="167">
        <v>18</v>
      </c>
      <c r="C921" s="167">
        <v>20</v>
      </c>
      <c r="D921" s="14">
        <f t="shared" si="14"/>
        <v>1.11111111111111</v>
      </c>
      <c r="E921" s="133"/>
    </row>
    <row r="922" customHeight="1" spans="1:5">
      <c r="A922" s="218" t="s">
        <v>1294</v>
      </c>
      <c r="B922" s="167"/>
      <c r="C922" s="167"/>
      <c r="D922" s="14" t="e">
        <f t="shared" si="14"/>
        <v>#DIV/0!</v>
      </c>
      <c r="E922" s="133"/>
    </row>
    <row r="923" customHeight="1" spans="1:5">
      <c r="A923" s="218" t="s">
        <v>811</v>
      </c>
      <c r="B923" s="14">
        <f>SUM(B924:B925)</f>
        <v>225</v>
      </c>
      <c r="C923" s="14">
        <f>SUM(C924:C925)</f>
        <v>320</v>
      </c>
      <c r="D923" s="14">
        <f t="shared" si="14"/>
        <v>1.42222222222222</v>
      </c>
      <c r="E923" s="133"/>
    </row>
    <row r="924" customHeight="1" spans="1:5">
      <c r="A924" s="218" t="s">
        <v>1295</v>
      </c>
      <c r="B924" s="167"/>
      <c r="C924" s="167"/>
      <c r="D924" s="14" t="e">
        <f t="shared" si="14"/>
        <v>#DIV/0!</v>
      </c>
      <c r="E924" s="133"/>
    </row>
    <row r="925" customHeight="1" spans="1:5">
      <c r="A925" s="218" t="s">
        <v>1296</v>
      </c>
      <c r="B925" s="167">
        <v>225</v>
      </c>
      <c r="C925" s="167">
        <v>320</v>
      </c>
      <c r="D925" s="14">
        <f t="shared" si="14"/>
        <v>1.42222222222222</v>
      </c>
      <c r="E925" s="133"/>
    </row>
    <row r="926" customHeight="1" spans="1:5">
      <c r="A926" s="218" t="s">
        <v>812</v>
      </c>
      <c r="B926" s="210">
        <f>B927+B950+B960+B970+B975+B982+B987</f>
        <v>10484</v>
      </c>
      <c r="C926" s="210">
        <f>C927+C950+C960+C970+C975+C982+C987</f>
        <v>8719</v>
      </c>
      <c r="D926" s="14">
        <f t="shared" si="14"/>
        <v>0.831648225867989</v>
      </c>
      <c r="E926" s="133"/>
    </row>
    <row r="927" customHeight="1" spans="1:5">
      <c r="A927" s="218" t="s">
        <v>1297</v>
      </c>
      <c r="B927" s="14">
        <f>SUM(B928:B949)</f>
        <v>5916</v>
      </c>
      <c r="C927" s="14">
        <f>SUM(C928:C949)</f>
        <v>5598</v>
      </c>
      <c r="D927" s="14">
        <f t="shared" si="14"/>
        <v>0.946247464503043</v>
      </c>
      <c r="E927" s="133"/>
    </row>
    <row r="928" customHeight="1" spans="1:5">
      <c r="A928" s="218" t="s">
        <v>1173</v>
      </c>
      <c r="B928" s="167">
        <v>1841</v>
      </c>
      <c r="C928" s="167">
        <v>1920</v>
      </c>
      <c r="D928" s="14">
        <f t="shared" si="14"/>
        <v>1.04291146116241</v>
      </c>
      <c r="E928" s="133"/>
    </row>
    <row r="929" customHeight="1" spans="1:5">
      <c r="A929" s="218" t="s">
        <v>1174</v>
      </c>
      <c r="B929" s="167"/>
      <c r="C929" s="167"/>
      <c r="D929" s="14" t="e">
        <f t="shared" si="14"/>
        <v>#DIV/0!</v>
      </c>
      <c r="E929" s="133"/>
    </row>
    <row r="930" customHeight="1" spans="1:5">
      <c r="A930" s="218" t="s">
        <v>1175</v>
      </c>
      <c r="B930" s="167"/>
      <c r="C930" s="167"/>
      <c r="D930" s="14" t="e">
        <f t="shared" si="14"/>
        <v>#DIV/0!</v>
      </c>
      <c r="E930" s="133"/>
    </row>
    <row r="931" customHeight="1" spans="1:5">
      <c r="A931" s="218" t="s">
        <v>1298</v>
      </c>
      <c r="B931" s="167">
        <v>1047</v>
      </c>
      <c r="C931" s="167">
        <v>1200</v>
      </c>
      <c r="D931" s="14">
        <f t="shared" si="14"/>
        <v>1.14613180515759</v>
      </c>
      <c r="E931" s="133"/>
    </row>
    <row r="932" customHeight="1" spans="1:5">
      <c r="A932" s="218" t="s">
        <v>1299</v>
      </c>
      <c r="B932" s="167">
        <v>1365</v>
      </c>
      <c r="C932" s="167">
        <v>1400</v>
      </c>
      <c r="D932" s="14">
        <f t="shared" si="14"/>
        <v>1.02564102564103</v>
      </c>
      <c r="E932" s="133"/>
    </row>
    <row r="933" customHeight="1" spans="1:5">
      <c r="A933" s="218" t="s">
        <v>1300</v>
      </c>
      <c r="B933" s="167"/>
      <c r="C933" s="167"/>
      <c r="D933" s="14" t="e">
        <f t="shared" si="14"/>
        <v>#DIV/0!</v>
      </c>
      <c r="E933" s="133"/>
    </row>
    <row r="934" customHeight="1" spans="1:5">
      <c r="A934" s="218" t="s">
        <v>1301</v>
      </c>
      <c r="B934" s="167"/>
      <c r="C934" s="167"/>
      <c r="D934" s="14" t="e">
        <f t="shared" si="14"/>
        <v>#DIV/0!</v>
      </c>
      <c r="E934" s="133"/>
    </row>
    <row r="935" customHeight="1" spans="1:5">
      <c r="A935" s="218" t="s">
        <v>1302</v>
      </c>
      <c r="B935" s="167"/>
      <c r="C935" s="167"/>
      <c r="D935" s="14" t="e">
        <f t="shared" si="14"/>
        <v>#DIV/0!</v>
      </c>
      <c r="E935" s="133"/>
    </row>
    <row r="936" customHeight="1" spans="1:5">
      <c r="A936" s="218" t="s">
        <v>1303</v>
      </c>
      <c r="B936" s="167">
        <v>476</v>
      </c>
      <c r="C936" s="167">
        <v>510</v>
      </c>
      <c r="D936" s="14">
        <f t="shared" si="14"/>
        <v>1.07142857142857</v>
      </c>
      <c r="E936" s="133"/>
    </row>
    <row r="937" customHeight="1" spans="1:5">
      <c r="A937" s="218" t="s">
        <v>1304</v>
      </c>
      <c r="B937" s="167"/>
      <c r="C937" s="167"/>
      <c r="D937" s="14" t="e">
        <f t="shared" si="14"/>
        <v>#DIV/0!</v>
      </c>
      <c r="E937" s="133"/>
    </row>
    <row r="938" customHeight="1" spans="1:5">
      <c r="A938" s="218" t="s">
        <v>1305</v>
      </c>
      <c r="B938" s="167"/>
      <c r="C938" s="167"/>
      <c r="D938" s="14" t="e">
        <f t="shared" si="14"/>
        <v>#DIV/0!</v>
      </c>
      <c r="E938" s="133"/>
    </row>
    <row r="939" customHeight="1" spans="1:5">
      <c r="A939" s="218" t="s">
        <v>1306</v>
      </c>
      <c r="B939" s="167"/>
      <c r="C939" s="167"/>
      <c r="D939" s="14" t="e">
        <f t="shared" si="14"/>
        <v>#DIV/0!</v>
      </c>
      <c r="E939" s="133"/>
    </row>
    <row r="940" customHeight="1" spans="1:5">
      <c r="A940" s="218" t="s">
        <v>1307</v>
      </c>
      <c r="B940" s="167"/>
      <c r="C940" s="167"/>
      <c r="D940" s="14" t="e">
        <f t="shared" si="14"/>
        <v>#DIV/0!</v>
      </c>
      <c r="E940" s="133"/>
    </row>
    <row r="941" customHeight="1" spans="1:5">
      <c r="A941" s="218" t="s">
        <v>1308</v>
      </c>
      <c r="B941" s="167"/>
      <c r="C941" s="167"/>
      <c r="D941" s="14" t="e">
        <f t="shared" si="14"/>
        <v>#DIV/0!</v>
      </c>
      <c r="E941" s="133"/>
    </row>
    <row r="942" customHeight="1" spans="1:5">
      <c r="A942" s="218" t="s">
        <v>1309</v>
      </c>
      <c r="B942" s="167"/>
      <c r="C942" s="167"/>
      <c r="D942" s="14" t="e">
        <f t="shared" si="14"/>
        <v>#DIV/0!</v>
      </c>
      <c r="E942" s="133"/>
    </row>
    <row r="943" customHeight="1" spans="1:5">
      <c r="A943" s="218" t="s">
        <v>1310</v>
      </c>
      <c r="B943" s="167"/>
      <c r="C943" s="167"/>
      <c r="D943" s="14" t="e">
        <f t="shared" si="14"/>
        <v>#DIV/0!</v>
      </c>
      <c r="E943" s="133"/>
    </row>
    <row r="944" customHeight="1" spans="1:5">
      <c r="A944" s="218" t="s">
        <v>1311</v>
      </c>
      <c r="B944" s="167"/>
      <c r="C944" s="167"/>
      <c r="D944" s="14" t="e">
        <f t="shared" si="14"/>
        <v>#DIV/0!</v>
      </c>
      <c r="E944" s="133"/>
    </row>
    <row r="945" customHeight="1" spans="1:5">
      <c r="A945" s="218" t="s">
        <v>1312</v>
      </c>
      <c r="B945" s="167"/>
      <c r="C945" s="167"/>
      <c r="D945" s="14" t="e">
        <f t="shared" si="14"/>
        <v>#DIV/0!</v>
      </c>
      <c r="E945" s="133"/>
    </row>
    <row r="946" customHeight="1" spans="1:5">
      <c r="A946" s="218" t="s">
        <v>1313</v>
      </c>
      <c r="B946" s="167"/>
      <c r="C946" s="167"/>
      <c r="D946" s="14" t="e">
        <f t="shared" si="14"/>
        <v>#DIV/0!</v>
      </c>
      <c r="E946" s="133"/>
    </row>
    <row r="947" customHeight="1" spans="1:5">
      <c r="A947" s="218" t="s">
        <v>1314</v>
      </c>
      <c r="B947" s="167"/>
      <c r="C947" s="167"/>
      <c r="D947" s="14" t="e">
        <f t="shared" si="14"/>
        <v>#DIV/0!</v>
      </c>
      <c r="E947" s="133"/>
    </row>
    <row r="948" customHeight="1" spans="1:5">
      <c r="A948" s="218" t="s">
        <v>1315</v>
      </c>
      <c r="B948" s="167"/>
      <c r="C948" s="167"/>
      <c r="D948" s="14" t="e">
        <f t="shared" si="14"/>
        <v>#DIV/0!</v>
      </c>
      <c r="E948" s="133"/>
    </row>
    <row r="949" customHeight="1" spans="1:5">
      <c r="A949" s="218" t="s">
        <v>1316</v>
      </c>
      <c r="B949" s="167">
        <v>1187</v>
      </c>
      <c r="C949" s="167">
        <v>568</v>
      </c>
      <c r="D949" s="14">
        <f t="shared" si="14"/>
        <v>0.478517270429655</v>
      </c>
      <c r="E949" s="133"/>
    </row>
    <row r="950" customHeight="1" spans="1:5">
      <c r="A950" s="218" t="s">
        <v>1317</v>
      </c>
      <c r="B950" s="14">
        <f>SUM(B951:B959)</f>
        <v>0</v>
      </c>
      <c r="C950" s="14">
        <f>SUM(C951:C959)</f>
        <v>0</v>
      </c>
      <c r="D950" s="14" t="e">
        <f t="shared" si="14"/>
        <v>#DIV/0!</v>
      </c>
      <c r="E950" s="133"/>
    </row>
    <row r="951" customHeight="1" spans="1:5">
      <c r="A951" s="218" t="s">
        <v>1173</v>
      </c>
      <c r="B951" s="167"/>
      <c r="C951" s="167"/>
      <c r="D951" s="14" t="e">
        <f t="shared" si="14"/>
        <v>#DIV/0!</v>
      </c>
      <c r="E951" s="133"/>
    </row>
    <row r="952" customHeight="1" spans="1:5">
      <c r="A952" s="218" t="s">
        <v>1174</v>
      </c>
      <c r="B952" s="167"/>
      <c r="C952" s="167"/>
      <c r="D952" s="14" t="e">
        <f t="shared" si="14"/>
        <v>#DIV/0!</v>
      </c>
      <c r="E952" s="133"/>
    </row>
    <row r="953" customHeight="1" spans="1:5">
      <c r="A953" s="218" t="s">
        <v>1175</v>
      </c>
      <c r="B953" s="167"/>
      <c r="C953" s="167"/>
      <c r="D953" s="14" t="e">
        <f t="shared" si="14"/>
        <v>#DIV/0!</v>
      </c>
      <c r="E953" s="133"/>
    </row>
    <row r="954" customHeight="1" spans="1:5">
      <c r="A954" s="218" t="s">
        <v>1318</v>
      </c>
      <c r="B954" s="167"/>
      <c r="C954" s="167"/>
      <c r="D954" s="14" t="e">
        <f t="shared" si="14"/>
        <v>#DIV/0!</v>
      </c>
      <c r="E954" s="133"/>
    </row>
    <row r="955" customHeight="1" spans="1:5">
      <c r="A955" s="218" t="s">
        <v>1319</v>
      </c>
      <c r="B955" s="167"/>
      <c r="C955" s="167"/>
      <c r="D955" s="14" t="e">
        <f t="shared" si="14"/>
        <v>#DIV/0!</v>
      </c>
      <c r="E955" s="133"/>
    </row>
    <row r="956" customHeight="1" spans="1:5">
      <c r="A956" s="218" t="s">
        <v>1320</v>
      </c>
      <c r="B956" s="167"/>
      <c r="C956" s="167"/>
      <c r="D956" s="14" t="e">
        <f t="shared" si="14"/>
        <v>#DIV/0!</v>
      </c>
      <c r="E956" s="133"/>
    </row>
    <row r="957" customHeight="1" spans="1:5">
      <c r="A957" s="218" t="s">
        <v>1321</v>
      </c>
      <c r="B957" s="167"/>
      <c r="C957" s="167"/>
      <c r="D957" s="14" t="e">
        <f t="shared" si="14"/>
        <v>#DIV/0!</v>
      </c>
      <c r="E957" s="133"/>
    </row>
    <row r="958" customHeight="1" spans="1:5">
      <c r="A958" s="218" t="s">
        <v>1322</v>
      </c>
      <c r="B958" s="167"/>
      <c r="C958" s="167"/>
      <c r="D958" s="14" t="e">
        <f t="shared" si="14"/>
        <v>#DIV/0!</v>
      </c>
      <c r="E958" s="133"/>
    </row>
    <row r="959" customHeight="1" spans="1:5">
      <c r="A959" s="218" t="s">
        <v>1323</v>
      </c>
      <c r="B959" s="167"/>
      <c r="C959" s="167"/>
      <c r="D959" s="14" t="e">
        <f t="shared" si="14"/>
        <v>#DIV/0!</v>
      </c>
      <c r="E959" s="133"/>
    </row>
    <row r="960" customHeight="1" spans="1:5">
      <c r="A960" s="218" t="s">
        <v>1324</v>
      </c>
      <c r="B960" s="14">
        <f>SUM(B961:B969)</f>
        <v>0</v>
      </c>
      <c r="C960" s="14">
        <f>SUM(C961:C969)</f>
        <v>0</v>
      </c>
      <c r="D960" s="14" t="e">
        <f t="shared" si="14"/>
        <v>#DIV/0!</v>
      </c>
      <c r="E960" s="133"/>
    </row>
    <row r="961" customHeight="1" spans="1:5">
      <c r="A961" s="218" t="s">
        <v>1173</v>
      </c>
      <c r="B961" s="167"/>
      <c r="C961" s="167"/>
      <c r="D961" s="14" t="e">
        <f t="shared" si="14"/>
        <v>#DIV/0!</v>
      </c>
      <c r="E961" s="133"/>
    </row>
    <row r="962" customHeight="1" spans="1:5">
      <c r="A962" s="218" t="s">
        <v>1174</v>
      </c>
      <c r="B962" s="167"/>
      <c r="C962" s="167"/>
      <c r="D962" s="14" t="e">
        <f t="shared" si="14"/>
        <v>#DIV/0!</v>
      </c>
      <c r="E962" s="133"/>
    </row>
    <row r="963" customHeight="1" spans="1:5">
      <c r="A963" s="218" t="s">
        <v>1175</v>
      </c>
      <c r="B963" s="167"/>
      <c r="C963" s="167"/>
      <c r="D963" s="14" t="e">
        <f t="shared" si="14"/>
        <v>#DIV/0!</v>
      </c>
      <c r="E963" s="133"/>
    </row>
    <row r="964" customHeight="1" spans="1:5">
      <c r="A964" s="218" t="s">
        <v>1325</v>
      </c>
      <c r="B964" s="167"/>
      <c r="C964" s="167"/>
      <c r="D964" s="14" t="e">
        <f t="shared" si="14"/>
        <v>#DIV/0!</v>
      </c>
      <c r="E964" s="133"/>
    </row>
    <row r="965" customHeight="1" spans="1:5">
      <c r="A965" s="218" t="s">
        <v>1326</v>
      </c>
      <c r="B965" s="167"/>
      <c r="C965" s="167"/>
      <c r="D965" s="14" t="e">
        <f t="shared" si="14"/>
        <v>#DIV/0!</v>
      </c>
      <c r="E965" s="133"/>
    </row>
    <row r="966" customHeight="1" spans="1:5">
      <c r="A966" s="218" t="s">
        <v>1327</v>
      </c>
      <c r="B966" s="167"/>
      <c r="C966" s="167"/>
      <c r="D966" s="14" t="e">
        <f t="shared" ref="D966:D1029" si="15">C966/B966</f>
        <v>#DIV/0!</v>
      </c>
      <c r="E966" s="133"/>
    </row>
    <row r="967" customHeight="1" spans="1:5">
      <c r="A967" s="218" t="s">
        <v>1328</v>
      </c>
      <c r="B967" s="167"/>
      <c r="C967" s="167"/>
      <c r="D967" s="14" t="e">
        <f t="shared" si="15"/>
        <v>#DIV/0!</v>
      </c>
      <c r="E967" s="133"/>
    </row>
    <row r="968" customHeight="1" spans="1:5">
      <c r="A968" s="218" t="s">
        <v>1329</v>
      </c>
      <c r="B968" s="167"/>
      <c r="C968" s="167"/>
      <c r="D968" s="14" t="e">
        <f t="shared" si="15"/>
        <v>#DIV/0!</v>
      </c>
      <c r="E968" s="133"/>
    </row>
    <row r="969" customHeight="1" spans="1:5">
      <c r="A969" s="218" t="s">
        <v>1330</v>
      </c>
      <c r="B969" s="167"/>
      <c r="C969" s="167"/>
      <c r="D969" s="14" t="e">
        <f t="shared" si="15"/>
        <v>#DIV/0!</v>
      </c>
      <c r="E969" s="133"/>
    </row>
    <row r="970" customHeight="1" spans="1:5">
      <c r="A970" s="218" t="s">
        <v>1331</v>
      </c>
      <c r="B970" s="14">
        <f>SUM(B971:B974)</f>
        <v>2399</v>
      </c>
      <c r="C970" s="14">
        <f>SUM(C971:C974)</f>
        <v>1520</v>
      </c>
      <c r="D970" s="14">
        <f t="shared" si="15"/>
        <v>0.633597332221759</v>
      </c>
      <c r="E970" s="133"/>
    </row>
    <row r="971" customHeight="1" spans="1:5">
      <c r="A971" s="218" t="s">
        <v>1332</v>
      </c>
      <c r="B971" s="167">
        <v>293</v>
      </c>
      <c r="C971" s="167">
        <v>300</v>
      </c>
      <c r="D971" s="14">
        <f t="shared" si="15"/>
        <v>1.02389078498294</v>
      </c>
      <c r="E971" s="133"/>
    </row>
    <row r="972" customHeight="1" spans="1:5">
      <c r="A972" s="218" t="s">
        <v>1333</v>
      </c>
      <c r="B972" s="167">
        <v>421</v>
      </c>
      <c r="C972" s="167">
        <v>450</v>
      </c>
      <c r="D972" s="14">
        <f t="shared" si="15"/>
        <v>1.06888361045131</v>
      </c>
      <c r="E972" s="133"/>
    </row>
    <row r="973" customHeight="1" spans="1:5">
      <c r="A973" s="218" t="s">
        <v>1334</v>
      </c>
      <c r="B973" s="167">
        <v>204</v>
      </c>
      <c r="C973" s="167">
        <v>220</v>
      </c>
      <c r="D973" s="14">
        <f t="shared" si="15"/>
        <v>1.07843137254902</v>
      </c>
      <c r="E973" s="133"/>
    </row>
    <row r="974" customHeight="1" spans="1:5">
      <c r="A974" s="218" t="s">
        <v>1335</v>
      </c>
      <c r="B974" s="167">
        <v>1481</v>
      </c>
      <c r="C974" s="167">
        <v>550</v>
      </c>
      <c r="D974" s="14">
        <f t="shared" si="15"/>
        <v>0.37137069547603</v>
      </c>
      <c r="E974" s="133"/>
    </row>
    <row r="975" customHeight="1" spans="1:5">
      <c r="A975" s="218" t="s">
        <v>1336</v>
      </c>
      <c r="B975" s="14">
        <f>SUM(B976:B981)</f>
        <v>0</v>
      </c>
      <c r="C975" s="14">
        <f>SUM(C976:C981)</f>
        <v>0</v>
      </c>
      <c r="D975" s="14" t="e">
        <f t="shared" si="15"/>
        <v>#DIV/0!</v>
      </c>
      <c r="E975" s="133"/>
    </row>
    <row r="976" customHeight="1" spans="1:5">
      <c r="A976" s="218" t="s">
        <v>1173</v>
      </c>
      <c r="B976" s="167"/>
      <c r="C976" s="167"/>
      <c r="D976" s="14" t="e">
        <f t="shared" si="15"/>
        <v>#DIV/0!</v>
      </c>
      <c r="E976" s="133"/>
    </row>
    <row r="977" customHeight="1" spans="1:5">
      <c r="A977" s="218" t="s">
        <v>1174</v>
      </c>
      <c r="B977" s="167"/>
      <c r="C977" s="167"/>
      <c r="D977" s="14" t="e">
        <f t="shared" si="15"/>
        <v>#DIV/0!</v>
      </c>
      <c r="E977" s="133"/>
    </row>
    <row r="978" customHeight="1" spans="1:5">
      <c r="A978" s="218" t="s">
        <v>1175</v>
      </c>
      <c r="B978" s="167"/>
      <c r="C978" s="167"/>
      <c r="D978" s="14" t="e">
        <f t="shared" si="15"/>
        <v>#DIV/0!</v>
      </c>
      <c r="E978" s="133"/>
    </row>
    <row r="979" customHeight="1" spans="1:5">
      <c r="A979" s="218" t="s">
        <v>1322</v>
      </c>
      <c r="B979" s="167"/>
      <c r="C979" s="167"/>
      <c r="D979" s="14" t="e">
        <f t="shared" si="15"/>
        <v>#DIV/0!</v>
      </c>
      <c r="E979" s="133"/>
    </row>
    <row r="980" customHeight="1" spans="1:5">
      <c r="A980" s="218" t="s">
        <v>1337</v>
      </c>
      <c r="B980" s="167"/>
      <c r="C980" s="167"/>
      <c r="D980" s="14" t="e">
        <f t="shared" si="15"/>
        <v>#DIV/0!</v>
      </c>
      <c r="E980" s="133"/>
    </row>
    <row r="981" customHeight="1" spans="1:5">
      <c r="A981" s="218" t="s">
        <v>1338</v>
      </c>
      <c r="B981" s="167"/>
      <c r="C981" s="167"/>
      <c r="D981" s="14" t="e">
        <f t="shared" si="15"/>
        <v>#DIV/0!</v>
      </c>
      <c r="E981" s="133"/>
    </row>
    <row r="982" customHeight="1" spans="1:5">
      <c r="A982" s="218" t="s">
        <v>1339</v>
      </c>
      <c r="B982" s="14">
        <f>SUM(B983:B986)</f>
        <v>1907</v>
      </c>
      <c r="C982" s="14">
        <f>SUM(C983:C986)</f>
        <v>1601</v>
      </c>
      <c r="D982" s="14">
        <f t="shared" si="15"/>
        <v>0.8395385422129</v>
      </c>
      <c r="E982" s="133"/>
    </row>
    <row r="983" customHeight="1" spans="1:5">
      <c r="A983" s="218" t="s">
        <v>1340</v>
      </c>
      <c r="B983" s="167"/>
      <c r="C983" s="167"/>
      <c r="D983" s="14" t="e">
        <f t="shared" si="15"/>
        <v>#DIV/0!</v>
      </c>
      <c r="E983" s="133"/>
    </row>
    <row r="984" customHeight="1" spans="1:5">
      <c r="A984" s="218" t="s">
        <v>1341</v>
      </c>
      <c r="B984" s="167">
        <v>691</v>
      </c>
      <c r="C984" s="167">
        <v>700</v>
      </c>
      <c r="D984" s="14">
        <f t="shared" si="15"/>
        <v>1.01302460202605</v>
      </c>
      <c r="E984" s="133"/>
    </row>
    <row r="985" customHeight="1" spans="1:5">
      <c r="A985" s="218" t="s">
        <v>1342</v>
      </c>
      <c r="B985" s="167"/>
      <c r="C985" s="167"/>
      <c r="D985" s="14" t="e">
        <f t="shared" si="15"/>
        <v>#DIV/0!</v>
      </c>
      <c r="E985" s="133"/>
    </row>
    <row r="986" customHeight="1" spans="1:5">
      <c r="A986" s="218" t="s">
        <v>1343</v>
      </c>
      <c r="B986" s="167">
        <v>1216</v>
      </c>
      <c r="C986" s="167">
        <v>901</v>
      </c>
      <c r="D986" s="14">
        <f t="shared" si="15"/>
        <v>0.740953947368421</v>
      </c>
      <c r="E986" s="133"/>
    </row>
    <row r="987" customHeight="1" spans="1:5">
      <c r="A987" s="218" t="s">
        <v>862</v>
      </c>
      <c r="B987" s="14">
        <f>SUM(B988:B989)</f>
        <v>262</v>
      </c>
      <c r="C987" s="14">
        <f>SUM(C988:C989)</f>
        <v>0</v>
      </c>
      <c r="D987" s="14">
        <f t="shared" si="15"/>
        <v>0</v>
      </c>
      <c r="E987" s="133"/>
    </row>
    <row r="988" customHeight="1" spans="1:5">
      <c r="A988" s="218" t="s">
        <v>1344</v>
      </c>
      <c r="B988" s="167"/>
      <c r="C988" s="167"/>
      <c r="D988" s="14" t="e">
        <f t="shared" si="15"/>
        <v>#DIV/0!</v>
      </c>
      <c r="E988" s="133"/>
    </row>
    <row r="989" customHeight="1" spans="1:5">
      <c r="A989" s="218" t="s">
        <v>1345</v>
      </c>
      <c r="B989" s="167">
        <v>262</v>
      </c>
      <c r="C989" s="167"/>
      <c r="D989" s="14">
        <f t="shared" si="15"/>
        <v>0</v>
      </c>
      <c r="E989" s="133"/>
    </row>
    <row r="990" customHeight="1" spans="1:5">
      <c r="A990" s="218" t="s">
        <v>863</v>
      </c>
      <c r="B990" s="210">
        <f>B991+B1001+B1017+B1022+B1036+B1043+B1050</f>
        <v>2153</v>
      </c>
      <c r="C990" s="210">
        <f>C991+C1001+C1017+C1022+C1036+C1043+C1050</f>
        <v>1947</v>
      </c>
      <c r="D990" s="14">
        <f t="shared" si="15"/>
        <v>0.904319554110543</v>
      </c>
      <c r="E990" s="133"/>
    </row>
    <row r="991" customHeight="1" spans="1:5">
      <c r="A991" s="218" t="s">
        <v>1346</v>
      </c>
      <c r="B991" s="14">
        <f>SUM(B992:B1000)</f>
        <v>0</v>
      </c>
      <c r="C991" s="14">
        <f>SUM(C992:C1000)</f>
        <v>0</v>
      </c>
      <c r="D991" s="14" t="e">
        <f t="shared" si="15"/>
        <v>#DIV/0!</v>
      </c>
      <c r="E991" s="133"/>
    </row>
    <row r="992" customHeight="1" spans="1:5">
      <c r="A992" s="218" t="s">
        <v>1173</v>
      </c>
      <c r="B992" s="167"/>
      <c r="C992" s="167"/>
      <c r="D992" s="14" t="e">
        <f t="shared" si="15"/>
        <v>#DIV/0!</v>
      </c>
      <c r="E992" s="133"/>
    </row>
    <row r="993" customHeight="1" spans="1:5">
      <c r="A993" s="218" t="s">
        <v>1174</v>
      </c>
      <c r="B993" s="167"/>
      <c r="C993" s="167"/>
      <c r="D993" s="14" t="e">
        <f t="shared" si="15"/>
        <v>#DIV/0!</v>
      </c>
      <c r="E993" s="133"/>
    </row>
    <row r="994" customHeight="1" spans="1:5">
      <c r="A994" s="218" t="s">
        <v>1175</v>
      </c>
      <c r="B994" s="167"/>
      <c r="C994" s="167"/>
      <c r="D994" s="14" t="e">
        <f t="shared" si="15"/>
        <v>#DIV/0!</v>
      </c>
      <c r="E994" s="133"/>
    </row>
    <row r="995" customHeight="1" spans="1:5">
      <c r="A995" s="218" t="s">
        <v>1347</v>
      </c>
      <c r="B995" s="167"/>
      <c r="C995" s="167"/>
      <c r="D995" s="14" t="e">
        <f t="shared" si="15"/>
        <v>#DIV/0!</v>
      </c>
      <c r="E995" s="133"/>
    </row>
    <row r="996" customHeight="1" spans="1:5">
      <c r="A996" s="218" t="s">
        <v>1348</v>
      </c>
      <c r="B996" s="167"/>
      <c r="C996" s="167"/>
      <c r="D996" s="14" t="e">
        <f t="shared" si="15"/>
        <v>#DIV/0!</v>
      </c>
      <c r="E996" s="133"/>
    </row>
    <row r="997" customHeight="1" spans="1:5">
      <c r="A997" s="218" t="s">
        <v>1349</v>
      </c>
      <c r="B997" s="167"/>
      <c r="C997" s="167"/>
      <c r="D997" s="14" t="e">
        <f t="shared" si="15"/>
        <v>#DIV/0!</v>
      </c>
      <c r="E997" s="133"/>
    </row>
    <row r="998" customHeight="1" spans="1:5">
      <c r="A998" s="218" t="s">
        <v>1350</v>
      </c>
      <c r="B998" s="167"/>
      <c r="C998" s="167"/>
      <c r="D998" s="14" t="e">
        <f t="shared" si="15"/>
        <v>#DIV/0!</v>
      </c>
      <c r="E998" s="133"/>
    </row>
    <row r="999" customHeight="1" spans="1:5">
      <c r="A999" s="218" t="s">
        <v>1351</v>
      </c>
      <c r="B999" s="167"/>
      <c r="C999" s="167"/>
      <c r="D999" s="14" t="e">
        <f t="shared" si="15"/>
        <v>#DIV/0!</v>
      </c>
      <c r="E999" s="133"/>
    </row>
    <row r="1000" customHeight="1" spans="1:5">
      <c r="A1000" s="218" t="s">
        <v>1352</v>
      </c>
      <c r="B1000" s="167"/>
      <c r="C1000" s="167"/>
      <c r="D1000" s="14" t="e">
        <f t="shared" si="15"/>
        <v>#DIV/0!</v>
      </c>
      <c r="E1000" s="133"/>
    </row>
    <row r="1001" customHeight="1" spans="1:5">
      <c r="A1001" s="218" t="s">
        <v>1353</v>
      </c>
      <c r="B1001" s="14">
        <f>SUM(B1002:B1016)</f>
        <v>0</v>
      </c>
      <c r="C1001" s="14">
        <f>SUM(C1002:C1016)</f>
        <v>0</v>
      </c>
      <c r="D1001" s="14" t="e">
        <f t="shared" si="15"/>
        <v>#DIV/0!</v>
      </c>
      <c r="E1001" s="133"/>
    </row>
    <row r="1002" customHeight="1" spans="1:5">
      <c r="A1002" s="218" t="s">
        <v>1173</v>
      </c>
      <c r="B1002" s="167"/>
      <c r="C1002" s="167"/>
      <c r="D1002" s="14" t="e">
        <f t="shared" si="15"/>
        <v>#DIV/0!</v>
      </c>
      <c r="E1002" s="133"/>
    </row>
    <row r="1003" customHeight="1" spans="1:5">
      <c r="A1003" s="218" t="s">
        <v>1174</v>
      </c>
      <c r="B1003" s="167"/>
      <c r="C1003" s="167"/>
      <c r="D1003" s="14" t="e">
        <f t="shared" si="15"/>
        <v>#DIV/0!</v>
      </c>
      <c r="E1003" s="133"/>
    </row>
    <row r="1004" customHeight="1" spans="1:5">
      <c r="A1004" s="218" t="s">
        <v>1175</v>
      </c>
      <c r="B1004" s="167"/>
      <c r="C1004" s="167"/>
      <c r="D1004" s="14" t="e">
        <f t="shared" si="15"/>
        <v>#DIV/0!</v>
      </c>
      <c r="E1004" s="133"/>
    </row>
    <row r="1005" customHeight="1" spans="1:5">
      <c r="A1005" s="218" t="s">
        <v>1354</v>
      </c>
      <c r="B1005" s="167"/>
      <c r="C1005" s="167"/>
      <c r="D1005" s="14" t="e">
        <f t="shared" si="15"/>
        <v>#DIV/0!</v>
      </c>
      <c r="E1005" s="133"/>
    </row>
    <row r="1006" customHeight="1" spans="1:5">
      <c r="A1006" s="218" t="s">
        <v>1355</v>
      </c>
      <c r="B1006" s="167"/>
      <c r="C1006" s="167"/>
      <c r="D1006" s="14" t="e">
        <f t="shared" si="15"/>
        <v>#DIV/0!</v>
      </c>
      <c r="E1006" s="133"/>
    </row>
    <row r="1007" customHeight="1" spans="1:5">
      <c r="A1007" s="218" t="s">
        <v>1356</v>
      </c>
      <c r="B1007" s="167"/>
      <c r="C1007" s="167"/>
      <c r="D1007" s="14" t="e">
        <f t="shared" si="15"/>
        <v>#DIV/0!</v>
      </c>
      <c r="E1007" s="133"/>
    </row>
    <row r="1008" customHeight="1" spans="1:5">
      <c r="A1008" s="218" t="s">
        <v>1357</v>
      </c>
      <c r="B1008" s="167"/>
      <c r="C1008" s="167"/>
      <c r="D1008" s="14" t="e">
        <f t="shared" si="15"/>
        <v>#DIV/0!</v>
      </c>
      <c r="E1008" s="133"/>
    </row>
    <row r="1009" customHeight="1" spans="1:5">
      <c r="A1009" s="218" t="s">
        <v>1358</v>
      </c>
      <c r="B1009" s="167"/>
      <c r="C1009" s="167"/>
      <c r="D1009" s="14" t="e">
        <f t="shared" si="15"/>
        <v>#DIV/0!</v>
      </c>
      <c r="E1009" s="133"/>
    </row>
    <row r="1010" customHeight="1" spans="1:5">
      <c r="A1010" s="218" t="s">
        <v>1359</v>
      </c>
      <c r="B1010" s="167"/>
      <c r="C1010" s="167"/>
      <c r="D1010" s="14" t="e">
        <f t="shared" si="15"/>
        <v>#DIV/0!</v>
      </c>
      <c r="E1010" s="133"/>
    </row>
    <row r="1011" customHeight="1" spans="1:5">
      <c r="A1011" s="218" t="s">
        <v>1360</v>
      </c>
      <c r="B1011" s="167"/>
      <c r="C1011" s="167"/>
      <c r="D1011" s="14" t="e">
        <f t="shared" si="15"/>
        <v>#DIV/0!</v>
      </c>
      <c r="E1011" s="133"/>
    </row>
    <row r="1012" customHeight="1" spans="1:5">
      <c r="A1012" s="218" t="s">
        <v>1361</v>
      </c>
      <c r="B1012" s="167"/>
      <c r="C1012" s="167"/>
      <c r="D1012" s="14" t="e">
        <f t="shared" si="15"/>
        <v>#DIV/0!</v>
      </c>
      <c r="E1012" s="133"/>
    </row>
    <row r="1013" customHeight="1" spans="1:5">
      <c r="A1013" s="218" t="s">
        <v>1362</v>
      </c>
      <c r="B1013" s="167"/>
      <c r="C1013" s="167"/>
      <c r="D1013" s="14" t="e">
        <f t="shared" si="15"/>
        <v>#DIV/0!</v>
      </c>
      <c r="E1013" s="133"/>
    </row>
    <row r="1014" customHeight="1" spans="1:5">
      <c r="A1014" s="218" t="s">
        <v>1363</v>
      </c>
      <c r="B1014" s="167"/>
      <c r="C1014" s="167"/>
      <c r="D1014" s="14" t="e">
        <f t="shared" si="15"/>
        <v>#DIV/0!</v>
      </c>
      <c r="E1014" s="133"/>
    </row>
    <row r="1015" customHeight="1" spans="1:5">
      <c r="A1015" s="218" t="s">
        <v>1364</v>
      </c>
      <c r="B1015" s="167"/>
      <c r="C1015" s="167"/>
      <c r="D1015" s="14" t="e">
        <f t="shared" si="15"/>
        <v>#DIV/0!</v>
      </c>
      <c r="E1015" s="133"/>
    </row>
    <row r="1016" customHeight="1" spans="1:5">
      <c r="A1016" s="218" t="s">
        <v>1365</v>
      </c>
      <c r="B1016" s="167"/>
      <c r="C1016" s="167"/>
      <c r="D1016" s="14" t="e">
        <f t="shared" si="15"/>
        <v>#DIV/0!</v>
      </c>
      <c r="E1016" s="133"/>
    </row>
    <row r="1017" customHeight="1" spans="1:5">
      <c r="A1017" s="218" t="s">
        <v>1366</v>
      </c>
      <c r="B1017" s="14">
        <f>SUM(B1018:B1021)</f>
        <v>0</v>
      </c>
      <c r="C1017" s="14">
        <f>SUM(C1018:C1021)</f>
        <v>0</v>
      </c>
      <c r="D1017" s="14" t="e">
        <f t="shared" si="15"/>
        <v>#DIV/0!</v>
      </c>
      <c r="E1017" s="133"/>
    </row>
    <row r="1018" customHeight="1" spans="1:5">
      <c r="A1018" s="218" t="s">
        <v>1173</v>
      </c>
      <c r="B1018" s="167"/>
      <c r="C1018" s="167"/>
      <c r="D1018" s="14" t="e">
        <f t="shared" si="15"/>
        <v>#DIV/0!</v>
      </c>
      <c r="E1018" s="133"/>
    </row>
    <row r="1019" customHeight="1" spans="1:5">
      <c r="A1019" s="218" t="s">
        <v>1174</v>
      </c>
      <c r="B1019" s="167"/>
      <c r="C1019" s="167"/>
      <c r="D1019" s="14" t="e">
        <f t="shared" si="15"/>
        <v>#DIV/0!</v>
      </c>
      <c r="E1019" s="133"/>
    </row>
    <row r="1020" customHeight="1" spans="1:5">
      <c r="A1020" s="218" t="s">
        <v>1175</v>
      </c>
      <c r="B1020" s="167"/>
      <c r="C1020" s="167"/>
      <c r="D1020" s="14" t="e">
        <f t="shared" si="15"/>
        <v>#DIV/0!</v>
      </c>
      <c r="E1020" s="133"/>
    </row>
    <row r="1021" customHeight="1" spans="1:5">
      <c r="A1021" s="218" t="s">
        <v>1367</v>
      </c>
      <c r="B1021" s="167"/>
      <c r="C1021" s="167"/>
      <c r="D1021" s="14" t="e">
        <f t="shared" si="15"/>
        <v>#DIV/0!</v>
      </c>
      <c r="E1021" s="133"/>
    </row>
    <row r="1022" customHeight="1" spans="1:5">
      <c r="A1022" s="218" t="s">
        <v>1368</v>
      </c>
      <c r="B1022" s="14">
        <f>SUM(B1023:B1035)</f>
        <v>549</v>
      </c>
      <c r="C1022" s="14">
        <f>SUM(C1023:C1035)</f>
        <v>650</v>
      </c>
      <c r="D1022" s="14">
        <f t="shared" si="15"/>
        <v>1.183970856102</v>
      </c>
      <c r="E1022" s="133"/>
    </row>
    <row r="1023" customHeight="1" spans="1:5">
      <c r="A1023" s="218" t="s">
        <v>1173</v>
      </c>
      <c r="B1023" s="167">
        <v>339</v>
      </c>
      <c r="C1023" s="167">
        <v>420</v>
      </c>
      <c r="D1023" s="14">
        <f t="shared" si="15"/>
        <v>1.23893805309735</v>
      </c>
      <c r="E1023" s="133"/>
    </row>
    <row r="1024" customHeight="1" spans="1:5">
      <c r="A1024" s="218" t="s">
        <v>1174</v>
      </c>
      <c r="B1024" s="167"/>
      <c r="C1024" s="167"/>
      <c r="D1024" s="14" t="e">
        <f t="shared" si="15"/>
        <v>#DIV/0!</v>
      </c>
      <c r="E1024" s="133"/>
    </row>
    <row r="1025" customHeight="1" spans="1:5">
      <c r="A1025" s="218" t="s">
        <v>1175</v>
      </c>
      <c r="B1025" s="167">
        <v>186</v>
      </c>
      <c r="C1025" s="167">
        <v>200</v>
      </c>
      <c r="D1025" s="14">
        <f t="shared" si="15"/>
        <v>1.0752688172043</v>
      </c>
      <c r="E1025" s="133"/>
    </row>
    <row r="1026" customHeight="1" spans="1:5">
      <c r="A1026" s="218" t="s">
        <v>1369</v>
      </c>
      <c r="B1026" s="167"/>
      <c r="C1026" s="167"/>
      <c r="D1026" s="14" t="e">
        <f t="shared" si="15"/>
        <v>#DIV/0!</v>
      </c>
      <c r="E1026" s="133"/>
    </row>
    <row r="1027" customHeight="1" spans="1:5">
      <c r="A1027" s="218" t="s">
        <v>1370</v>
      </c>
      <c r="B1027" s="167"/>
      <c r="C1027" s="167"/>
      <c r="D1027" s="14" t="e">
        <f t="shared" si="15"/>
        <v>#DIV/0!</v>
      </c>
      <c r="E1027" s="133"/>
    </row>
    <row r="1028" customHeight="1" spans="1:5">
      <c r="A1028" s="218" t="s">
        <v>1371</v>
      </c>
      <c r="B1028" s="167"/>
      <c r="C1028" s="167"/>
      <c r="D1028" s="14" t="e">
        <f t="shared" si="15"/>
        <v>#DIV/0!</v>
      </c>
      <c r="E1028" s="133"/>
    </row>
    <row r="1029" customHeight="1" spans="1:5">
      <c r="A1029" s="218" t="s">
        <v>1372</v>
      </c>
      <c r="B1029" s="167"/>
      <c r="C1029" s="167"/>
      <c r="D1029" s="14" t="e">
        <f t="shared" si="15"/>
        <v>#DIV/0!</v>
      </c>
      <c r="E1029" s="133"/>
    </row>
    <row r="1030" customHeight="1" spans="1:5">
      <c r="A1030" s="218" t="s">
        <v>1373</v>
      </c>
      <c r="B1030" s="167"/>
      <c r="C1030" s="167"/>
      <c r="D1030" s="14" t="e">
        <f t="shared" ref="D1030:D1093" si="16">C1030/B1030</f>
        <v>#DIV/0!</v>
      </c>
      <c r="E1030" s="133"/>
    </row>
    <row r="1031" customHeight="1" spans="1:5">
      <c r="A1031" s="218" t="s">
        <v>1374</v>
      </c>
      <c r="B1031" s="167"/>
      <c r="C1031" s="167"/>
      <c r="D1031" s="14" t="e">
        <f t="shared" si="16"/>
        <v>#DIV/0!</v>
      </c>
      <c r="E1031" s="133"/>
    </row>
    <row r="1032" customHeight="1" spans="1:5">
      <c r="A1032" s="218" t="s">
        <v>1375</v>
      </c>
      <c r="B1032" s="167"/>
      <c r="C1032" s="167"/>
      <c r="D1032" s="14" t="e">
        <f t="shared" si="16"/>
        <v>#DIV/0!</v>
      </c>
      <c r="E1032" s="133"/>
    </row>
    <row r="1033" customHeight="1" spans="1:5">
      <c r="A1033" s="218" t="s">
        <v>1322</v>
      </c>
      <c r="B1033" s="167"/>
      <c r="C1033" s="167"/>
      <c r="D1033" s="14" t="e">
        <f t="shared" si="16"/>
        <v>#DIV/0!</v>
      </c>
      <c r="E1033" s="133"/>
    </row>
    <row r="1034" customHeight="1" spans="1:5">
      <c r="A1034" s="218" t="s">
        <v>1376</v>
      </c>
      <c r="B1034" s="167"/>
      <c r="C1034" s="167"/>
      <c r="D1034" s="14" t="e">
        <f t="shared" si="16"/>
        <v>#DIV/0!</v>
      </c>
      <c r="E1034" s="133"/>
    </row>
    <row r="1035" customHeight="1" spans="1:5">
      <c r="A1035" s="218" t="s">
        <v>1377</v>
      </c>
      <c r="B1035" s="167">
        <v>24</v>
      </c>
      <c r="C1035" s="167">
        <v>30</v>
      </c>
      <c r="D1035" s="14">
        <f t="shared" si="16"/>
        <v>1.25</v>
      </c>
      <c r="E1035" s="133"/>
    </row>
    <row r="1036" customHeight="1" spans="1:5">
      <c r="A1036" s="218" t="s">
        <v>1378</v>
      </c>
      <c r="B1036" s="14">
        <f>SUM(B1037:B1042)</f>
        <v>8</v>
      </c>
      <c r="C1036" s="14">
        <f>SUM(C1037:C1042)</f>
        <v>8</v>
      </c>
      <c r="D1036" s="14">
        <f t="shared" si="16"/>
        <v>1</v>
      </c>
      <c r="E1036" s="133"/>
    </row>
    <row r="1037" customHeight="1" spans="1:5">
      <c r="A1037" s="218" t="s">
        <v>1173</v>
      </c>
      <c r="B1037" s="167"/>
      <c r="C1037" s="167"/>
      <c r="D1037" s="14" t="e">
        <f t="shared" si="16"/>
        <v>#DIV/0!</v>
      </c>
      <c r="E1037" s="133"/>
    </row>
    <row r="1038" customHeight="1" spans="1:5">
      <c r="A1038" s="218" t="s">
        <v>1174</v>
      </c>
      <c r="B1038" s="167"/>
      <c r="C1038" s="167"/>
      <c r="D1038" s="14" t="e">
        <f t="shared" si="16"/>
        <v>#DIV/0!</v>
      </c>
      <c r="E1038" s="133"/>
    </row>
    <row r="1039" customHeight="1" spans="1:5">
      <c r="A1039" s="218" t="s">
        <v>1175</v>
      </c>
      <c r="B1039" s="167"/>
      <c r="C1039" s="167"/>
      <c r="D1039" s="14" t="e">
        <f t="shared" si="16"/>
        <v>#DIV/0!</v>
      </c>
      <c r="E1039" s="133"/>
    </row>
    <row r="1040" customHeight="1" spans="1:5">
      <c r="A1040" s="218" t="s">
        <v>1379</v>
      </c>
      <c r="B1040" s="167"/>
      <c r="C1040" s="167"/>
      <c r="D1040" s="14" t="e">
        <f t="shared" si="16"/>
        <v>#DIV/0!</v>
      </c>
      <c r="E1040" s="133"/>
    </row>
    <row r="1041" customHeight="1" spans="1:5">
      <c r="A1041" s="217" t="s">
        <v>1380</v>
      </c>
      <c r="B1041" s="167"/>
      <c r="C1041" s="167"/>
      <c r="D1041" s="14" t="e">
        <f t="shared" si="16"/>
        <v>#DIV/0!</v>
      </c>
      <c r="E1041" s="133"/>
    </row>
    <row r="1042" customHeight="1" spans="1:5">
      <c r="A1042" s="218" t="s">
        <v>1381</v>
      </c>
      <c r="B1042" s="167">
        <v>8</v>
      </c>
      <c r="C1042" s="167">
        <v>8</v>
      </c>
      <c r="D1042" s="14">
        <f t="shared" si="16"/>
        <v>1</v>
      </c>
      <c r="E1042" s="133"/>
    </row>
    <row r="1043" customHeight="1" spans="1:5">
      <c r="A1043" s="218" t="s">
        <v>1382</v>
      </c>
      <c r="B1043" s="14">
        <f>SUM(B1044:B1049)</f>
        <v>1153</v>
      </c>
      <c r="C1043" s="14">
        <f>SUM(C1044:C1049)</f>
        <v>1289</v>
      </c>
      <c r="D1043" s="14">
        <f t="shared" si="16"/>
        <v>1.11795316565481</v>
      </c>
      <c r="E1043" s="133"/>
    </row>
    <row r="1044" customHeight="1" spans="1:5">
      <c r="A1044" s="218" t="s">
        <v>1173</v>
      </c>
      <c r="B1044" s="167"/>
      <c r="C1044" s="167"/>
      <c r="D1044" s="14" t="e">
        <f t="shared" si="16"/>
        <v>#DIV/0!</v>
      </c>
      <c r="E1044" s="133"/>
    </row>
    <row r="1045" customHeight="1" spans="1:5">
      <c r="A1045" s="218" t="s">
        <v>1174</v>
      </c>
      <c r="B1045" s="167"/>
      <c r="C1045" s="167"/>
      <c r="D1045" s="14" t="e">
        <f t="shared" si="16"/>
        <v>#DIV/0!</v>
      </c>
      <c r="E1045" s="133"/>
    </row>
    <row r="1046" customHeight="1" spans="1:5">
      <c r="A1046" s="218" t="s">
        <v>1175</v>
      </c>
      <c r="B1046" s="167"/>
      <c r="C1046" s="167"/>
      <c r="D1046" s="14" t="e">
        <f t="shared" si="16"/>
        <v>#DIV/0!</v>
      </c>
      <c r="E1046" s="133"/>
    </row>
    <row r="1047" customHeight="1" spans="1:5">
      <c r="A1047" s="218" t="s">
        <v>1383</v>
      </c>
      <c r="B1047" s="167"/>
      <c r="C1047" s="167"/>
      <c r="D1047" s="14" t="e">
        <f t="shared" si="16"/>
        <v>#DIV/0!</v>
      </c>
      <c r="E1047" s="133"/>
    </row>
    <row r="1048" customHeight="1" spans="1:5">
      <c r="A1048" s="218" t="s">
        <v>1384</v>
      </c>
      <c r="B1048" s="167">
        <v>135</v>
      </c>
      <c r="C1048" s="167">
        <v>200</v>
      </c>
      <c r="D1048" s="14">
        <f t="shared" si="16"/>
        <v>1.48148148148148</v>
      </c>
      <c r="E1048" s="133"/>
    </row>
    <row r="1049" customHeight="1" spans="1:5">
      <c r="A1049" s="218" t="s">
        <v>1385</v>
      </c>
      <c r="B1049" s="167">
        <v>1018</v>
      </c>
      <c r="C1049" s="167">
        <v>1089</v>
      </c>
      <c r="D1049" s="14">
        <f t="shared" si="16"/>
        <v>1.06974459724951</v>
      </c>
      <c r="E1049" s="133"/>
    </row>
    <row r="1050" customHeight="1" spans="1:5">
      <c r="A1050" s="218" t="s">
        <v>914</v>
      </c>
      <c r="B1050" s="14">
        <f>SUM(B1051:B1055)</f>
        <v>443</v>
      </c>
      <c r="C1050" s="14">
        <f>SUM(C1051:C1055)</f>
        <v>0</v>
      </c>
      <c r="D1050" s="14">
        <f t="shared" si="16"/>
        <v>0</v>
      </c>
      <c r="E1050" s="133"/>
    </row>
    <row r="1051" customHeight="1" spans="1:5">
      <c r="A1051" s="218" t="s">
        <v>1386</v>
      </c>
      <c r="B1051" s="167"/>
      <c r="C1051" s="167"/>
      <c r="D1051" s="14" t="e">
        <f t="shared" si="16"/>
        <v>#DIV/0!</v>
      </c>
      <c r="E1051" s="133"/>
    </row>
    <row r="1052" customHeight="1" spans="1:5">
      <c r="A1052" s="218" t="s">
        <v>1387</v>
      </c>
      <c r="B1052" s="167"/>
      <c r="C1052" s="167"/>
      <c r="D1052" s="14" t="e">
        <f t="shared" si="16"/>
        <v>#DIV/0!</v>
      </c>
      <c r="E1052" s="133"/>
    </row>
    <row r="1053" customHeight="1" spans="1:5">
      <c r="A1053" s="218" t="s">
        <v>1388</v>
      </c>
      <c r="B1053" s="167"/>
      <c r="C1053" s="167"/>
      <c r="D1053" s="14" t="e">
        <f t="shared" si="16"/>
        <v>#DIV/0!</v>
      </c>
      <c r="E1053" s="133"/>
    </row>
    <row r="1054" customHeight="1" spans="1:5">
      <c r="A1054" s="218" t="s">
        <v>1389</v>
      </c>
      <c r="B1054" s="167"/>
      <c r="C1054" s="167"/>
      <c r="D1054" s="14" t="e">
        <f t="shared" si="16"/>
        <v>#DIV/0!</v>
      </c>
      <c r="E1054" s="133"/>
    </row>
    <row r="1055" customHeight="1" spans="1:5">
      <c r="A1055" s="218" t="s">
        <v>1390</v>
      </c>
      <c r="B1055" s="167">
        <v>443</v>
      </c>
      <c r="C1055" s="167"/>
      <c r="D1055" s="14">
        <f t="shared" si="16"/>
        <v>0</v>
      </c>
      <c r="E1055" s="133"/>
    </row>
    <row r="1056" customHeight="1" spans="1:5">
      <c r="A1056" s="218" t="s">
        <v>915</v>
      </c>
      <c r="B1056" s="210">
        <f>B1057+B1067+B1073</f>
        <v>3519</v>
      </c>
      <c r="C1056" s="210">
        <f>C1057+C1067+C1073</f>
        <v>1205</v>
      </c>
      <c r="D1056" s="14">
        <f t="shared" si="16"/>
        <v>0.342426825802785</v>
      </c>
      <c r="E1056" s="133"/>
    </row>
    <row r="1057" customHeight="1" spans="1:5">
      <c r="A1057" s="218" t="s">
        <v>1391</v>
      </c>
      <c r="B1057" s="14">
        <f>SUM(B1058:B1066)</f>
        <v>450</v>
      </c>
      <c r="C1057" s="14">
        <f>SUM(C1058:C1066)</f>
        <v>331</v>
      </c>
      <c r="D1057" s="14">
        <f t="shared" si="16"/>
        <v>0.735555555555556</v>
      </c>
      <c r="E1057" s="133"/>
    </row>
    <row r="1058" customHeight="1" spans="1:5">
      <c r="A1058" s="218" t="s">
        <v>1173</v>
      </c>
      <c r="B1058" s="167">
        <v>207</v>
      </c>
      <c r="C1058" s="167">
        <v>220</v>
      </c>
      <c r="D1058" s="14">
        <f t="shared" si="16"/>
        <v>1.06280193236715</v>
      </c>
      <c r="E1058" s="133"/>
    </row>
    <row r="1059" customHeight="1" spans="1:5">
      <c r="A1059" s="218" t="s">
        <v>1174</v>
      </c>
      <c r="B1059" s="167"/>
      <c r="C1059" s="167"/>
      <c r="D1059" s="14" t="e">
        <f t="shared" si="16"/>
        <v>#DIV/0!</v>
      </c>
      <c r="E1059" s="133"/>
    </row>
    <row r="1060" customHeight="1" spans="1:5">
      <c r="A1060" s="218" t="s">
        <v>1175</v>
      </c>
      <c r="B1060" s="167"/>
      <c r="C1060" s="167"/>
      <c r="D1060" s="14" t="e">
        <f t="shared" si="16"/>
        <v>#DIV/0!</v>
      </c>
      <c r="E1060" s="133"/>
    </row>
    <row r="1061" customHeight="1" spans="1:5">
      <c r="A1061" s="218" t="s">
        <v>1392</v>
      </c>
      <c r="B1061" s="167"/>
      <c r="C1061" s="167"/>
      <c r="D1061" s="14" t="e">
        <f t="shared" si="16"/>
        <v>#DIV/0!</v>
      </c>
      <c r="E1061" s="133"/>
    </row>
    <row r="1062" customHeight="1" spans="1:5">
      <c r="A1062" s="218" t="s">
        <v>1393</v>
      </c>
      <c r="B1062" s="167"/>
      <c r="C1062" s="167"/>
      <c r="D1062" s="14" t="e">
        <f t="shared" si="16"/>
        <v>#DIV/0!</v>
      </c>
      <c r="E1062" s="133"/>
    </row>
    <row r="1063" customHeight="1" spans="1:5">
      <c r="A1063" s="218" t="s">
        <v>1394</v>
      </c>
      <c r="B1063" s="167"/>
      <c r="C1063" s="167"/>
      <c r="D1063" s="14" t="e">
        <f t="shared" si="16"/>
        <v>#DIV/0!</v>
      </c>
      <c r="E1063" s="133"/>
    </row>
    <row r="1064" customHeight="1" spans="1:5">
      <c r="A1064" s="218" t="s">
        <v>1395</v>
      </c>
      <c r="B1064" s="167"/>
      <c r="C1064" s="167"/>
      <c r="D1064" s="14" t="e">
        <f t="shared" si="16"/>
        <v>#DIV/0!</v>
      </c>
      <c r="E1064" s="133"/>
    </row>
    <row r="1065" customHeight="1" spans="1:5">
      <c r="A1065" s="218" t="s">
        <v>1191</v>
      </c>
      <c r="B1065" s="167"/>
      <c r="C1065" s="167"/>
      <c r="D1065" s="14" t="e">
        <f t="shared" si="16"/>
        <v>#DIV/0!</v>
      </c>
      <c r="E1065" s="133"/>
    </row>
    <row r="1066" customHeight="1" spans="1:5">
      <c r="A1066" s="218" t="s">
        <v>1396</v>
      </c>
      <c r="B1066" s="167">
        <v>243</v>
      </c>
      <c r="C1066" s="167">
        <v>111</v>
      </c>
      <c r="D1066" s="14">
        <f t="shared" si="16"/>
        <v>0.45679012345679</v>
      </c>
      <c r="E1066" s="133"/>
    </row>
    <row r="1067" customHeight="1" spans="1:5">
      <c r="A1067" s="218" t="s">
        <v>1397</v>
      </c>
      <c r="B1067" s="14">
        <f>SUM(B1068:B1072)</f>
        <v>110</v>
      </c>
      <c r="C1067" s="14">
        <f>SUM(C1068:C1072)</f>
        <v>200</v>
      </c>
      <c r="D1067" s="14">
        <f t="shared" si="16"/>
        <v>1.81818181818182</v>
      </c>
      <c r="E1067" s="133"/>
    </row>
    <row r="1068" customHeight="1" spans="1:5">
      <c r="A1068" s="218" t="s">
        <v>1173</v>
      </c>
      <c r="B1068" s="167"/>
      <c r="C1068" s="167"/>
      <c r="D1068" s="14" t="e">
        <f t="shared" si="16"/>
        <v>#DIV/0!</v>
      </c>
      <c r="E1068" s="133"/>
    </row>
    <row r="1069" customHeight="1" spans="1:5">
      <c r="A1069" s="218" t="s">
        <v>1174</v>
      </c>
      <c r="B1069" s="167"/>
      <c r="C1069" s="167"/>
      <c r="D1069" s="14" t="e">
        <f t="shared" si="16"/>
        <v>#DIV/0!</v>
      </c>
      <c r="E1069" s="133"/>
    </row>
    <row r="1070" customHeight="1" spans="1:5">
      <c r="A1070" s="218" t="s">
        <v>1175</v>
      </c>
      <c r="B1070" s="167"/>
      <c r="C1070" s="167"/>
      <c r="D1070" s="14" t="e">
        <f t="shared" si="16"/>
        <v>#DIV/0!</v>
      </c>
      <c r="E1070" s="133"/>
    </row>
    <row r="1071" customHeight="1" spans="1:5">
      <c r="A1071" s="218" t="s">
        <v>1398</v>
      </c>
      <c r="B1071" s="167"/>
      <c r="C1071" s="167"/>
      <c r="D1071" s="14" t="e">
        <f t="shared" si="16"/>
        <v>#DIV/0!</v>
      </c>
      <c r="E1071" s="133"/>
    </row>
    <row r="1072" customHeight="1" spans="1:5">
      <c r="A1072" s="218" t="s">
        <v>1399</v>
      </c>
      <c r="B1072" s="167">
        <v>110</v>
      </c>
      <c r="C1072" s="167">
        <v>200</v>
      </c>
      <c r="D1072" s="14">
        <f t="shared" si="16"/>
        <v>1.81818181818182</v>
      </c>
      <c r="E1072" s="133"/>
    </row>
    <row r="1073" customHeight="1" spans="1:5">
      <c r="A1073" s="218" t="s">
        <v>931</v>
      </c>
      <c r="B1073" s="14">
        <f>SUM(B1074:B1075)</f>
        <v>2959</v>
      </c>
      <c r="C1073" s="14">
        <f>SUM(C1074:C1075)</f>
        <v>674</v>
      </c>
      <c r="D1073" s="14">
        <f t="shared" si="16"/>
        <v>0.227779655288949</v>
      </c>
      <c r="E1073" s="133"/>
    </row>
    <row r="1074" customHeight="1" spans="1:5">
      <c r="A1074" s="218" t="s">
        <v>1400</v>
      </c>
      <c r="B1074" s="167"/>
      <c r="C1074" s="167"/>
      <c r="D1074" s="14" t="e">
        <f t="shared" si="16"/>
        <v>#DIV/0!</v>
      </c>
      <c r="E1074" s="133"/>
    </row>
    <row r="1075" customHeight="1" spans="1:5">
      <c r="A1075" s="218" t="s">
        <v>1401</v>
      </c>
      <c r="B1075" s="167">
        <v>2959</v>
      </c>
      <c r="C1075" s="167">
        <v>674</v>
      </c>
      <c r="D1075" s="14">
        <f t="shared" si="16"/>
        <v>0.227779655288949</v>
      </c>
      <c r="E1075" s="133"/>
    </row>
    <row r="1076" customHeight="1" spans="1:5">
      <c r="A1076" s="218" t="s">
        <v>932</v>
      </c>
      <c r="B1076" s="210">
        <f>B1077+B1084+B1090</f>
        <v>56</v>
      </c>
      <c r="C1076" s="210">
        <f>C1077+C1084+C1090</f>
        <v>0</v>
      </c>
      <c r="D1076" s="14">
        <f t="shared" si="16"/>
        <v>0</v>
      </c>
      <c r="E1076" s="133"/>
    </row>
    <row r="1077" customHeight="1" spans="1:5">
      <c r="A1077" s="218" t="s">
        <v>1402</v>
      </c>
      <c r="B1077" s="14">
        <f>SUM(B1078:B1083)</f>
        <v>0</v>
      </c>
      <c r="C1077" s="14">
        <f>SUM(C1078:C1083)</f>
        <v>0</v>
      </c>
      <c r="D1077" s="14" t="e">
        <f t="shared" si="16"/>
        <v>#DIV/0!</v>
      </c>
      <c r="E1077" s="133"/>
    </row>
    <row r="1078" customHeight="1" spans="1:5">
      <c r="A1078" s="218" t="s">
        <v>1173</v>
      </c>
      <c r="B1078" s="167"/>
      <c r="C1078" s="167"/>
      <c r="D1078" s="14" t="e">
        <f t="shared" si="16"/>
        <v>#DIV/0!</v>
      </c>
      <c r="E1078" s="133"/>
    </row>
    <row r="1079" customHeight="1" spans="1:5">
      <c r="A1079" s="218" t="s">
        <v>1174</v>
      </c>
      <c r="B1079" s="167"/>
      <c r="C1079" s="167"/>
      <c r="D1079" s="14" t="e">
        <f t="shared" si="16"/>
        <v>#DIV/0!</v>
      </c>
      <c r="E1079" s="133"/>
    </row>
    <row r="1080" customHeight="1" spans="1:5">
      <c r="A1080" s="218" t="s">
        <v>1175</v>
      </c>
      <c r="B1080" s="167"/>
      <c r="C1080" s="167"/>
      <c r="D1080" s="14" t="e">
        <f t="shared" si="16"/>
        <v>#DIV/0!</v>
      </c>
      <c r="E1080" s="133"/>
    </row>
    <row r="1081" customHeight="1" spans="1:5">
      <c r="A1081" s="218" t="s">
        <v>1403</v>
      </c>
      <c r="B1081" s="167"/>
      <c r="C1081" s="167"/>
      <c r="D1081" s="14" t="e">
        <f t="shared" si="16"/>
        <v>#DIV/0!</v>
      </c>
      <c r="E1081" s="133"/>
    </row>
    <row r="1082" customHeight="1" spans="1:5">
      <c r="A1082" s="218" t="s">
        <v>1191</v>
      </c>
      <c r="B1082" s="167"/>
      <c r="C1082" s="167"/>
      <c r="D1082" s="14" t="e">
        <f t="shared" si="16"/>
        <v>#DIV/0!</v>
      </c>
      <c r="E1082" s="133"/>
    </row>
    <row r="1083" customHeight="1" spans="1:5">
      <c r="A1083" s="218" t="s">
        <v>1404</v>
      </c>
      <c r="B1083" s="167"/>
      <c r="C1083" s="167"/>
      <c r="D1083" s="14" t="e">
        <f t="shared" si="16"/>
        <v>#DIV/0!</v>
      </c>
      <c r="E1083" s="133"/>
    </row>
    <row r="1084" customHeight="1" spans="1:5">
      <c r="A1084" s="218" t="s">
        <v>1405</v>
      </c>
      <c r="B1084" s="14">
        <f>SUM(B1085:B1089)</f>
        <v>0</v>
      </c>
      <c r="C1084" s="14">
        <f>SUM(C1085:C1089)</f>
        <v>0</v>
      </c>
      <c r="D1084" s="14" t="e">
        <f t="shared" si="16"/>
        <v>#DIV/0!</v>
      </c>
      <c r="E1084" s="133"/>
    </row>
    <row r="1085" customHeight="1" spans="1:5">
      <c r="A1085" s="218" t="s">
        <v>1406</v>
      </c>
      <c r="B1085" s="167"/>
      <c r="C1085" s="167"/>
      <c r="D1085" s="14" t="e">
        <f t="shared" si="16"/>
        <v>#DIV/0!</v>
      </c>
      <c r="E1085" s="133"/>
    </row>
    <row r="1086" customHeight="1" spans="1:5">
      <c r="A1086" s="219" t="s">
        <v>1407</v>
      </c>
      <c r="B1086" s="167"/>
      <c r="C1086" s="167"/>
      <c r="D1086" s="14" t="e">
        <f t="shared" si="16"/>
        <v>#DIV/0!</v>
      </c>
      <c r="E1086" s="133"/>
    </row>
    <row r="1087" customHeight="1" spans="1:5">
      <c r="A1087" s="218" t="s">
        <v>1408</v>
      </c>
      <c r="B1087" s="167"/>
      <c r="C1087" s="167"/>
      <c r="D1087" s="14" t="e">
        <f t="shared" si="16"/>
        <v>#DIV/0!</v>
      </c>
      <c r="E1087" s="133"/>
    </row>
    <row r="1088" customHeight="1" spans="1:5">
      <c r="A1088" s="218" t="s">
        <v>1409</v>
      </c>
      <c r="B1088" s="167"/>
      <c r="C1088" s="167"/>
      <c r="D1088" s="14" t="e">
        <f t="shared" si="16"/>
        <v>#DIV/0!</v>
      </c>
      <c r="E1088" s="133"/>
    </row>
    <row r="1089" customHeight="1" spans="1:5">
      <c r="A1089" s="218" t="s">
        <v>1410</v>
      </c>
      <c r="B1089" s="167"/>
      <c r="C1089" s="167"/>
      <c r="D1089" s="14" t="e">
        <f t="shared" si="16"/>
        <v>#DIV/0!</v>
      </c>
      <c r="E1089" s="133"/>
    </row>
    <row r="1090" customHeight="1" spans="1:5">
      <c r="A1090" s="218" t="s">
        <v>1411</v>
      </c>
      <c r="B1090" s="167">
        <v>56</v>
      </c>
      <c r="C1090" s="167"/>
      <c r="D1090" s="14">
        <f t="shared" si="16"/>
        <v>0</v>
      </c>
      <c r="E1090" s="133"/>
    </row>
    <row r="1091" customHeight="1" spans="1:5">
      <c r="A1091" s="218" t="s">
        <v>943</v>
      </c>
      <c r="B1091" s="210">
        <f>SUM(B1092:B1100)</f>
        <v>0</v>
      </c>
      <c r="C1091" s="210">
        <f>SUM(C1092:C1100)</f>
        <v>0</v>
      </c>
      <c r="D1091" s="14" t="e">
        <f t="shared" si="16"/>
        <v>#DIV/0!</v>
      </c>
      <c r="E1091" s="133"/>
    </row>
    <row r="1092" customHeight="1" spans="1:5">
      <c r="A1092" s="218" t="s">
        <v>1412</v>
      </c>
      <c r="B1092" s="167"/>
      <c r="C1092" s="167"/>
      <c r="D1092" s="14" t="e">
        <f t="shared" si="16"/>
        <v>#DIV/0!</v>
      </c>
      <c r="E1092" s="133"/>
    </row>
    <row r="1093" customHeight="1" spans="1:5">
      <c r="A1093" s="218" t="s">
        <v>1413</v>
      </c>
      <c r="B1093" s="167"/>
      <c r="C1093" s="167"/>
      <c r="D1093" s="14" t="e">
        <f t="shared" si="16"/>
        <v>#DIV/0!</v>
      </c>
      <c r="E1093" s="133"/>
    </row>
    <row r="1094" customHeight="1" spans="1:5">
      <c r="A1094" s="218" t="s">
        <v>1414</v>
      </c>
      <c r="B1094" s="167"/>
      <c r="C1094" s="167"/>
      <c r="D1094" s="14" t="e">
        <f t="shared" ref="D1094:D1157" si="17">C1094/B1094</f>
        <v>#DIV/0!</v>
      </c>
      <c r="E1094" s="133"/>
    </row>
    <row r="1095" customHeight="1" spans="1:5">
      <c r="A1095" s="218" t="s">
        <v>1415</v>
      </c>
      <c r="B1095" s="167"/>
      <c r="C1095" s="167"/>
      <c r="D1095" s="14" t="e">
        <f t="shared" si="17"/>
        <v>#DIV/0!</v>
      </c>
      <c r="E1095" s="133"/>
    </row>
    <row r="1096" customHeight="1" spans="1:5">
      <c r="A1096" s="218" t="s">
        <v>1416</v>
      </c>
      <c r="B1096" s="167"/>
      <c r="C1096" s="167"/>
      <c r="D1096" s="14" t="e">
        <f t="shared" si="17"/>
        <v>#DIV/0!</v>
      </c>
      <c r="E1096" s="133"/>
    </row>
    <row r="1097" customHeight="1" spans="1:5">
      <c r="A1097" s="218" t="s">
        <v>1190</v>
      </c>
      <c r="B1097" s="167"/>
      <c r="C1097" s="167"/>
      <c r="D1097" s="14" t="e">
        <f t="shared" si="17"/>
        <v>#DIV/0!</v>
      </c>
      <c r="E1097" s="133"/>
    </row>
    <row r="1098" customHeight="1" spans="1:5">
      <c r="A1098" s="218" t="s">
        <v>1417</v>
      </c>
      <c r="B1098" s="167"/>
      <c r="C1098" s="167"/>
      <c r="D1098" s="14" t="e">
        <f t="shared" si="17"/>
        <v>#DIV/0!</v>
      </c>
      <c r="E1098" s="133"/>
    </row>
    <row r="1099" customHeight="1" spans="1:5">
      <c r="A1099" s="218" t="s">
        <v>1418</v>
      </c>
      <c r="B1099" s="167"/>
      <c r="C1099" s="167"/>
      <c r="D1099" s="14" t="e">
        <f t="shared" si="17"/>
        <v>#DIV/0!</v>
      </c>
      <c r="E1099" s="133"/>
    </row>
    <row r="1100" customHeight="1" spans="1:5">
      <c r="A1100" s="218" t="s">
        <v>1419</v>
      </c>
      <c r="B1100" s="167"/>
      <c r="C1100" s="167"/>
      <c r="D1100" s="14" t="e">
        <f t="shared" si="17"/>
        <v>#DIV/0!</v>
      </c>
      <c r="E1100" s="133"/>
    </row>
    <row r="1101" customHeight="1" spans="1:5">
      <c r="A1101" s="218" t="s">
        <v>1420</v>
      </c>
      <c r="B1101" s="210">
        <f>B1102+B1121+B1140+B1149+B1164</f>
        <v>3961</v>
      </c>
      <c r="C1101" s="210">
        <f>C1102+C1121+C1140+C1149+C1164</f>
        <v>4358</v>
      </c>
      <c r="D1101" s="14">
        <f t="shared" si="17"/>
        <v>1.10022721534966</v>
      </c>
      <c r="E1101" s="133"/>
    </row>
    <row r="1102" customHeight="1" spans="1:5">
      <c r="A1102" s="218" t="s">
        <v>1421</v>
      </c>
      <c r="B1102" s="14">
        <f>SUM(B1103:B1120)</f>
        <v>3623</v>
      </c>
      <c r="C1102" s="14">
        <f>SUM(C1103:C1120)</f>
        <v>3983</v>
      </c>
      <c r="D1102" s="14">
        <f t="shared" si="17"/>
        <v>1.09936516698868</v>
      </c>
      <c r="E1102" s="133"/>
    </row>
    <row r="1103" customHeight="1" spans="1:5">
      <c r="A1103" s="218" t="s">
        <v>1173</v>
      </c>
      <c r="B1103" s="167">
        <v>1273</v>
      </c>
      <c r="C1103" s="167">
        <v>1323</v>
      </c>
      <c r="D1103" s="14">
        <f t="shared" si="17"/>
        <v>1.03927729772192</v>
      </c>
      <c r="E1103" s="133"/>
    </row>
    <row r="1104" customHeight="1" spans="1:5">
      <c r="A1104" s="218" t="s">
        <v>1174</v>
      </c>
      <c r="B1104" s="167"/>
      <c r="C1104" s="167"/>
      <c r="D1104" s="14" t="e">
        <f t="shared" si="17"/>
        <v>#DIV/0!</v>
      </c>
      <c r="E1104" s="133"/>
    </row>
    <row r="1105" customHeight="1" spans="1:5">
      <c r="A1105" s="218" t="s">
        <v>1175</v>
      </c>
      <c r="B1105" s="167"/>
      <c r="C1105" s="167"/>
      <c r="D1105" s="14" t="e">
        <f t="shared" si="17"/>
        <v>#DIV/0!</v>
      </c>
      <c r="E1105" s="133"/>
    </row>
    <row r="1106" customHeight="1" spans="1:5">
      <c r="A1106" s="218" t="s">
        <v>1422</v>
      </c>
      <c r="B1106" s="167"/>
      <c r="C1106" s="167"/>
      <c r="D1106" s="14" t="e">
        <f t="shared" si="17"/>
        <v>#DIV/0!</v>
      </c>
      <c r="E1106" s="133"/>
    </row>
    <row r="1107" customHeight="1" spans="1:5">
      <c r="A1107" s="218" t="s">
        <v>1423</v>
      </c>
      <c r="B1107" s="167"/>
      <c r="C1107" s="167"/>
      <c r="D1107" s="14" t="e">
        <f t="shared" si="17"/>
        <v>#DIV/0!</v>
      </c>
      <c r="E1107" s="133"/>
    </row>
    <row r="1108" customHeight="1" spans="1:5">
      <c r="A1108" s="218" t="s">
        <v>1424</v>
      </c>
      <c r="B1108" s="167"/>
      <c r="C1108" s="167"/>
      <c r="D1108" s="14" t="e">
        <f t="shared" si="17"/>
        <v>#DIV/0!</v>
      </c>
      <c r="E1108" s="133"/>
    </row>
    <row r="1109" customHeight="1" spans="1:5">
      <c r="A1109" s="218" t="s">
        <v>1425</v>
      </c>
      <c r="B1109" s="167"/>
      <c r="C1109" s="167"/>
      <c r="D1109" s="14" t="e">
        <f t="shared" si="17"/>
        <v>#DIV/0!</v>
      </c>
      <c r="E1109" s="133"/>
    </row>
    <row r="1110" customHeight="1" spans="1:5">
      <c r="A1110" s="218" t="s">
        <v>1426</v>
      </c>
      <c r="B1110" s="167"/>
      <c r="C1110" s="167"/>
      <c r="D1110" s="14" t="e">
        <f t="shared" si="17"/>
        <v>#DIV/0!</v>
      </c>
      <c r="E1110" s="133"/>
    </row>
    <row r="1111" customHeight="1" spans="1:5">
      <c r="A1111" s="218" t="s">
        <v>1427</v>
      </c>
      <c r="B1111" s="167"/>
      <c r="C1111" s="167"/>
      <c r="D1111" s="14" t="e">
        <f t="shared" si="17"/>
        <v>#DIV/0!</v>
      </c>
      <c r="E1111" s="133"/>
    </row>
    <row r="1112" customHeight="1" spans="1:5">
      <c r="A1112" s="218" t="s">
        <v>1428</v>
      </c>
      <c r="B1112" s="167">
        <v>1827</v>
      </c>
      <c r="C1112" s="167">
        <v>2100</v>
      </c>
      <c r="D1112" s="14">
        <f t="shared" si="17"/>
        <v>1.14942528735632</v>
      </c>
      <c r="E1112" s="133"/>
    </row>
    <row r="1113" customHeight="1" spans="1:5">
      <c r="A1113" s="218" t="s">
        <v>1429</v>
      </c>
      <c r="B1113" s="167"/>
      <c r="C1113" s="167"/>
      <c r="D1113" s="14" t="e">
        <f t="shared" si="17"/>
        <v>#DIV/0!</v>
      </c>
      <c r="E1113" s="133"/>
    </row>
    <row r="1114" customHeight="1" spans="1:5">
      <c r="A1114" s="218" t="s">
        <v>1430</v>
      </c>
      <c r="B1114" s="167"/>
      <c r="C1114" s="167"/>
      <c r="D1114" s="14" t="e">
        <f t="shared" si="17"/>
        <v>#DIV/0!</v>
      </c>
      <c r="E1114" s="133"/>
    </row>
    <row r="1115" customHeight="1" spans="1:5">
      <c r="A1115" s="218" t="s">
        <v>1431</v>
      </c>
      <c r="B1115" s="167">
        <v>523</v>
      </c>
      <c r="C1115" s="167">
        <v>560</v>
      </c>
      <c r="D1115" s="14">
        <f t="shared" si="17"/>
        <v>1.07074569789675</v>
      </c>
      <c r="E1115" s="133"/>
    </row>
    <row r="1116" customHeight="1" spans="1:5">
      <c r="A1116" s="218" t="s">
        <v>1432</v>
      </c>
      <c r="B1116" s="167"/>
      <c r="C1116" s="167"/>
      <c r="D1116" s="14" t="e">
        <f t="shared" si="17"/>
        <v>#DIV/0!</v>
      </c>
      <c r="E1116" s="133"/>
    </row>
    <row r="1117" customHeight="1" spans="1:5">
      <c r="A1117" s="218" t="s">
        <v>1433</v>
      </c>
      <c r="B1117" s="167"/>
      <c r="C1117" s="167"/>
      <c r="D1117" s="14" t="e">
        <f t="shared" si="17"/>
        <v>#DIV/0!</v>
      </c>
      <c r="E1117" s="133"/>
    </row>
    <row r="1118" customHeight="1" spans="1:5">
      <c r="A1118" s="218" t="s">
        <v>1434</v>
      </c>
      <c r="B1118" s="167"/>
      <c r="C1118" s="167"/>
      <c r="D1118" s="14" t="e">
        <f t="shared" si="17"/>
        <v>#DIV/0!</v>
      </c>
      <c r="E1118" s="133"/>
    </row>
    <row r="1119" customHeight="1" spans="1:5">
      <c r="A1119" s="218" t="s">
        <v>1191</v>
      </c>
      <c r="B1119" s="167"/>
      <c r="C1119" s="167"/>
      <c r="D1119" s="14" t="e">
        <f t="shared" si="17"/>
        <v>#DIV/0!</v>
      </c>
      <c r="E1119" s="133"/>
    </row>
    <row r="1120" customHeight="1" spans="1:5">
      <c r="A1120" s="218" t="s">
        <v>1435</v>
      </c>
      <c r="B1120" s="167"/>
      <c r="C1120" s="167"/>
      <c r="D1120" s="14" t="e">
        <f t="shared" si="17"/>
        <v>#DIV/0!</v>
      </c>
      <c r="E1120" s="133"/>
    </row>
    <row r="1121" customHeight="1" spans="1:5">
      <c r="A1121" s="218" t="s">
        <v>1436</v>
      </c>
      <c r="B1121" s="14">
        <f>SUM(B1122:B1139)</f>
        <v>0</v>
      </c>
      <c r="C1121" s="14">
        <f>SUM(C1122:C1139)</f>
        <v>0</v>
      </c>
      <c r="D1121" s="14" t="e">
        <f t="shared" si="17"/>
        <v>#DIV/0!</v>
      </c>
      <c r="E1121" s="133"/>
    </row>
    <row r="1122" customHeight="1" spans="1:5">
      <c r="A1122" s="218" t="s">
        <v>1173</v>
      </c>
      <c r="B1122" s="167"/>
      <c r="C1122" s="167"/>
      <c r="D1122" s="14" t="e">
        <f t="shared" si="17"/>
        <v>#DIV/0!</v>
      </c>
      <c r="E1122" s="133"/>
    </row>
    <row r="1123" customHeight="1" spans="1:5">
      <c r="A1123" s="218" t="s">
        <v>1174</v>
      </c>
      <c r="B1123" s="167"/>
      <c r="C1123" s="167"/>
      <c r="D1123" s="14" t="e">
        <f t="shared" si="17"/>
        <v>#DIV/0!</v>
      </c>
      <c r="E1123" s="133"/>
    </row>
    <row r="1124" customHeight="1" spans="1:5">
      <c r="A1124" s="218" t="s">
        <v>1175</v>
      </c>
      <c r="B1124" s="167"/>
      <c r="C1124" s="167"/>
      <c r="D1124" s="14" t="e">
        <f t="shared" si="17"/>
        <v>#DIV/0!</v>
      </c>
      <c r="E1124" s="133"/>
    </row>
    <row r="1125" customHeight="1" spans="1:5">
      <c r="A1125" s="218" t="s">
        <v>1437</v>
      </c>
      <c r="B1125" s="167"/>
      <c r="C1125" s="167"/>
      <c r="D1125" s="14" t="e">
        <f t="shared" si="17"/>
        <v>#DIV/0!</v>
      </c>
      <c r="E1125" s="133"/>
    </row>
    <row r="1126" customHeight="1" spans="1:5">
      <c r="A1126" s="218" t="s">
        <v>1438</v>
      </c>
      <c r="B1126" s="167"/>
      <c r="C1126" s="167"/>
      <c r="D1126" s="14" t="e">
        <f t="shared" si="17"/>
        <v>#DIV/0!</v>
      </c>
      <c r="E1126" s="133"/>
    </row>
    <row r="1127" customHeight="1" spans="1:5">
      <c r="A1127" s="218" t="s">
        <v>1439</v>
      </c>
      <c r="B1127" s="167"/>
      <c r="C1127" s="167"/>
      <c r="D1127" s="14" t="e">
        <f t="shared" si="17"/>
        <v>#DIV/0!</v>
      </c>
      <c r="E1127" s="133"/>
    </row>
    <row r="1128" customHeight="1" spans="1:5">
      <c r="A1128" s="218" t="s">
        <v>1440</v>
      </c>
      <c r="B1128" s="167"/>
      <c r="C1128" s="167"/>
      <c r="D1128" s="14" t="e">
        <f t="shared" si="17"/>
        <v>#DIV/0!</v>
      </c>
      <c r="E1128" s="133"/>
    </row>
    <row r="1129" customHeight="1" spans="1:5">
      <c r="A1129" s="218" t="s">
        <v>1441</v>
      </c>
      <c r="B1129" s="167"/>
      <c r="C1129" s="167"/>
      <c r="D1129" s="14" t="e">
        <f t="shared" si="17"/>
        <v>#DIV/0!</v>
      </c>
      <c r="E1129" s="133"/>
    </row>
    <row r="1130" customHeight="1" spans="1:5">
      <c r="A1130" s="218" t="s">
        <v>1442</v>
      </c>
      <c r="B1130" s="167"/>
      <c r="C1130" s="167"/>
      <c r="D1130" s="14" t="e">
        <f t="shared" si="17"/>
        <v>#DIV/0!</v>
      </c>
      <c r="E1130" s="133"/>
    </row>
    <row r="1131" customHeight="1" spans="1:5">
      <c r="A1131" s="218" t="s">
        <v>1443</v>
      </c>
      <c r="B1131" s="167"/>
      <c r="C1131" s="167"/>
      <c r="D1131" s="14" t="e">
        <f t="shared" si="17"/>
        <v>#DIV/0!</v>
      </c>
      <c r="E1131" s="133"/>
    </row>
    <row r="1132" customHeight="1" spans="1:5">
      <c r="A1132" s="218" t="s">
        <v>1444</v>
      </c>
      <c r="B1132" s="167"/>
      <c r="C1132" s="167"/>
      <c r="D1132" s="14" t="e">
        <f t="shared" si="17"/>
        <v>#DIV/0!</v>
      </c>
      <c r="E1132" s="133"/>
    </row>
    <row r="1133" customHeight="1" spans="1:5">
      <c r="A1133" s="218" t="s">
        <v>1445</v>
      </c>
      <c r="B1133" s="167"/>
      <c r="C1133" s="167"/>
      <c r="D1133" s="14" t="e">
        <f t="shared" si="17"/>
        <v>#DIV/0!</v>
      </c>
      <c r="E1133" s="133"/>
    </row>
    <row r="1134" customHeight="1" spans="1:5">
      <c r="A1134" s="218" t="s">
        <v>1446</v>
      </c>
      <c r="B1134" s="167"/>
      <c r="C1134" s="167"/>
      <c r="D1134" s="14" t="e">
        <f t="shared" si="17"/>
        <v>#DIV/0!</v>
      </c>
      <c r="E1134" s="133"/>
    </row>
    <row r="1135" customHeight="1" spans="1:5">
      <c r="A1135" s="218" t="s">
        <v>1447</v>
      </c>
      <c r="B1135" s="167"/>
      <c r="C1135" s="167"/>
      <c r="D1135" s="14" t="e">
        <f t="shared" si="17"/>
        <v>#DIV/0!</v>
      </c>
      <c r="E1135" s="133"/>
    </row>
    <row r="1136" customHeight="1" spans="1:5">
      <c r="A1136" s="218" t="s">
        <v>1448</v>
      </c>
      <c r="B1136" s="167"/>
      <c r="C1136" s="167"/>
      <c r="D1136" s="14" t="e">
        <f t="shared" si="17"/>
        <v>#DIV/0!</v>
      </c>
      <c r="E1136" s="133"/>
    </row>
    <row r="1137" customHeight="1" spans="1:5">
      <c r="A1137" s="218" t="s">
        <v>1449</v>
      </c>
      <c r="B1137" s="167"/>
      <c r="C1137" s="167"/>
      <c r="D1137" s="14" t="e">
        <f t="shared" si="17"/>
        <v>#DIV/0!</v>
      </c>
      <c r="E1137" s="133"/>
    </row>
    <row r="1138" customHeight="1" spans="1:5">
      <c r="A1138" s="218" t="s">
        <v>1191</v>
      </c>
      <c r="B1138" s="167"/>
      <c r="C1138" s="167"/>
      <c r="D1138" s="14" t="e">
        <f t="shared" si="17"/>
        <v>#DIV/0!</v>
      </c>
      <c r="E1138" s="133"/>
    </row>
    <row r="1139" customHeight="1" spans="1:5">
      <c r="A1139" s="218" t="s">
        <v>1450</v>
      </c>
      <c r="B1139" s="167"/>
      <c r="C1139" s="167"/>
      <c r="D1139" s="14" t="e">
        <f t="shared" si="17"/>
        <v>#DIV/0!</v>
      </c>
      <c r="E1139" s="133"/>
    </row>
    <row r="1140" customHeight="1" spans="1:5">
      <c r="A1140" s="218" t="s">
        <v>1451</v>
      </c>
      <c r="B1140" s="14">
        <f>SUM(B1141:B1148)</f>
        <v>0</v>
      </c>
      <c r="C1140" s="14">
        <f>SUM(C1141:C1148)</f>
        <v>0</v>
      </c>
      <c r="D1140" s="14" t="e">
        <f t="shared" si="17"/>
        <v>#DIV/0!</v>
      </c>
      <c r="E1140" s="133"/>
    </row>
    <row r="1141" customHeight="1" spans="1:5">
      <c r="A1141" s="218" t="s">
        <v>1173</v>
      </c>
      <c r="B1141" s="167"/>
      <c r="C1141" s="167"/>
      <c r="D1141" s="14" t="e">
        <f t="shared" si="17"/>
        <v>#DIV/0!</v>
      </c>
      <c r="E1141" s="133"/>
    </row>
    <row r="1142" customHeight="1" spans="1:5">
      <c r="A1142" s="218" t="s">
        <v>1174</v>
      </c>
      <c r="B1142" s="167"/>
      <c r="C1142" s="167"/>
      <c r="D1142" s="14" t="e">
        <f t="shared" si="17"/>
        <v>#DIV/0!</v>
      </c>
      <c r="E1142" s="133"/>
    </row>
    <row r="1143" customHeight="1" spans="1:5">
      <c r="A1143" s="218" t="s">
        <v>1175</v>
      </c>
      <c r="B1143" s="167"/>
      <c r="C1143" s="167"/>
      <c r="D1143" s="14" t="e">
        <f t="shared" si="17"/>
        <v>#DIV/0!</v>
      </c>
      <c r="E1143" s="133"/>
    </row>
    <row r="1144" customHeight="1" spans="1:5">
      <c r="A1144" s="218" t="s">
        <v>1452</v>
      </c>
      <c r="B1144" s="167"/>
      <c r="C1144" s="167"/>
      <c r="D1144" s="14" t="e">
        <f t="shared" si="17"/>
        <v>#DIV/0!</v>
      </c>
      <c r="E1144" s="133"/>
    </row>
    <row r="1145" customHeight="1" spans="1:5">
      <c r="A1145" s="218" t="s">
        <v>1453</v>
      </c>
      <c r="B1145" s="167"/>
      <c r="C1145" s="167"/>
      <c r="D1145" s="14" t="e">
        <f t="shared" si="17"/>
        <v>#DIV/0!</v>
      </c>
      <c r="E1145" s="133"/>
    </row>
    <row r="1146" customHeight="1" spans="1:5">
      <c r="A1146" s="218" t="s">
        <v>1454</v>
      </c>
      <c r="B1146" s="167"/>
      <c r="C1146" s="167"/>
      <c r="D1146" s="14" t="e">
        <f t="shared" si="17"/>
        <v>#DIV/0!</v>
      </c>
      <c r="E1146" s="133"/>
    </row>
    <row r="1147" customHeight="1" spans="1:5">
      <c r="A1147" s="218" t="s">
        <v>1191</v>
      </c>
      <c r="B1147" s="167"/>
      <c r="C1147" s="167"/>
      <c r="D1147" s="14" t="e">
        <f t="shared" si="17"/>
        <v>#DIV/0!</v>
      </c>
      <c r="E1147" s="133"/>
    </row>
    <row r="1148" customHeight="1" spans="1:5">
      <c r="A1148" s="218" t="s">
        <v>1455</v>
      </c>
      <c r="B1148" s="167"/>
      <c r="C1148" s="167"/>
      <c r="D1148" s="14" t="e">
        <f t="shared" si="17"/>
        <v>#DIV/0!</v>
      </c>
      <c r="E1148" s="133"/>
    </row>
    <row r="1149" customHeight="1" spans="1:5">
      <c r="A1149" s="218" t="s">
        <v>1456</v>
      </c>
      <c r="B1149" s="14">
        <f>SUM(B1150:B1163)</f>
        <v>65</v>
      </c>
      <c r="C1149" s="14">
        <f>SUM(C1150:C1163)</f>
        <v>95</v>
      </c>
      <c r="D1149" s="14">
        <f t="shared" si="17"/>
        <v>1.46153846153846</v>
      </c>
      <c r="E1149" s="133"/>
    </row>
    <row r="1150" customHeight="1" spans="1:5">
      <c r="A1150" s="218" t="s">
        <v>1173</v>
      </c>
      <c r="B1150" s="167">
        <v>65</v>
      </c>
      <c r="C1150" s="167">
        <v>95</v>
      </c>
      <c r="D1150" s="14">
        <f t="shared" si="17"/>
        <v>1.46153846153846</v>
      </c>
      <c r="E1150" s="133"/>
    </row>
    <row r="1151" customHeight="1" spans="1:5">
      <c r="A1151" s="218" t="s">
        <v>1174</v>
      </c>
      <c r="B1151" s="167"/>
      <c r="C1151" s="167"/>
      <c r="D1151" s="14" t="e">
        <f t="shared" si="17"/>
        <v>#DIV/0!</v>
      </c>
      <c r="E1151" s="133"/>
    </row>
    <row r="1152" customHeight="1" spans="1:5">
      <c r="A1152" s="218" t="s">
        <v>1175</v>
      </c>
      <c r="B1152" s="167"/>
      <c r="C1152" s="167"/>
      <c r="D1152" s="14" t="e">
        <f t="shared" si="17"/>
        <v>#DIV/0!</v>
      </c>
      <c r="E1152" s="133"/>
    </row>
    <row r="1153" customHeight="1" spans="1:5">
      <c r="A1153" s="218" t="s">
        <v>1457</v>
      </c>
      <c r="B1153" s="167"/>
      <c r="C1153" s="167"/>
      <c r="D1153" s="14" t="e">
        <f t="shared" si="17"/>
        <v>#DIV/0!</v>
      </c>
      <c r="E1153" s="133"/>
    </row>
    <row r="1154" customHeight="1" spans="1:5">
      <c r="A1154" s="218" t="s">
        <v>1458</v>
      </c>
      <c r="B1154" s="167"/>
      <c r="C1154" s="167"/>
      <c r="D1154" s="14" t="e">
        <f t="shared" si="17"/>
        <v>#DIV/0!</v>
      </c>
      <c r="E1154" s="133"/>
    </row>
    <row r="1155" customHeight="1" spans="1:5">
      <c r="A1155" s="218" t="s">
        <v>1459</v>
      </c>
      <c r="B1155" s="167"/>
      <c r="C1155" s="167"/>
      <c r="D1155" s="14" t="e">
        <f t="shared" si="17"/>
        <v>#DIV/0!</v>
      </c>
      <c r="E1155" s="133"/>
    </row>
    <row r="1156" customHeight="1" spans="1:5">
      <c r="A1156" s="218" t="s">
        <v>1460</v>
      </c>
      <c r="B1156" s="167"/>
      <c r="C1156" s="167"/>
      <c r="D1156" s="14" t="e">
        <f t="shared" si="17"/>
        <v>#DIV/0!</v>
      </c>
      <c r="E1156" s="133"/>
    </row>
    <row r="1157" customHeight="1" spans="1:5">
      <c r="A1157" s="218" t="s">
        <v>1461</v>
      </c>
      <c r="B1157" s="167"/>
      <c r="C1157" s="167"/>
      <c r="D1157" s="14" t="e">
        <f t="shared" si="17"/>
        <v>#DIV/0!</v>
      </c>
      <c r="E1157" s="133"/>
    </row>
    <row r="1158" customHeight="1" spans="1:5">
      <c r="A1158" s="218" t="s">
        <v>1462</v>
      </c>
      <c r="B1158" s="167"/>
      <c r="C1158" s="167"/>
      <c r="D1158" s="14" t="e">
        <f t="shared" ref="D1158:D1221" si="18">C1158/B1158</f>
        <v>#DIV/0!</v>
      </c>
      <c r="E1158" s="133"/>
    </row>
    <row r="1159" customHeight="1" spans="1:5">
      <c r="A1159" s="218" t="s">
        <v>1463</v>
      </c>
      <c r="B1159" s="167"/>
      <c r="C1159" s="167"/>
      <c r="D1159" s="14" t="e">
        <f t="shared" si="18"/>
        <v>#DIV/0!</v>
      </c>
      <c r="E1159" s="133"/>
    </row>
    <row r="1160" customHeight="1" spans="1:5">
      <c r="A1160" s="218" t="s">
        <v>1464</v>
      </c>
      <c r="B1160" s="167"/>
      <c r="C1160" s="167"/>
      <c r="D1160" s="14" t="e">
        <f t="shared" si="18"/>
        <v>#DIV/0!</v>
      </c>
      <c r="E1160" s="133"/>
    </row>
    <row r="1161" customHeight="1" spans="1:5">
      <c r="A1161" s="218" t="s">
        <v>1465</v>
      </c>
      <c r="B1161" s="167"/>
      <c r="C1161" s="167"/>
      <c r="D1161" s="14" t="e">
        <f t="shared" si="18"/>
        <v>#DIV/0!</v>
      </c>
      <c r="E1161" s="133"/>
    </row>
    <row r="1162" customHeight="1" spans="1:5">
      <c r="A1162" s="218" t="s">
        <v>1466</v>
      </c>
      <c r="B1162" s="167"/>
      <c r="C1162" s="167"/>
      <c r="D1162" s="14" t="e">
        <f t="shared" si="18"/>
        <v>#DIV/0!</v>
      </c>
      <c r="E1162" s="133"/>
    </row>
    <row r="1163" customHeight="1" spans="1:5">
      <c r="A1163" s="218" t="s">
        <v>1467</v>
      </c>
      <c r="B1163" s="167"/>
      <c r="C1163" s="167"/>
      <c r="D1163" s="14" t="e">
        <f t="shared" si="18"/>
        <v>#DIV/0!</v>
      </c>
      <c r="E1163" s="133"/>
    </row>
    <row r="1164" customHeight="1" spans="1:5">
      <c r="A1164" s="218" t="s">
        <v>1468</v>
      </c>
      <c r="B1164" s="167">
        <v>273</v>
      </c>
      <c r="C1164" s="167">
        <v>280</v>
      </c>
      <c r="D1164" s="14">
        <f t="shared" si="18"/>
        <v>1.02564102564103</v>
      </c>
      <c r="E1164" s="133"/>
    </row>
    <row r="1165" customHeight="1" spans="1:5">
      <c r="A1165" s="218" t="s">
        <v>1012</v>
      </c>
      <c r="B1165" s="210">
        <f>B1166+B1175+B1179</f>
        <v>18534</v>
      </c>
      <c r="C1165" s="210">
        <f>C1166+C1175+C1179</f>
        <v>11185</v>
      </c>
      <c r="D1165" s="14">
        <f t="shared" si="18"/>
        <v>0.603485486133592</v>
      </c>
      <c r="E1165" s="133"/>
    </row>
    <row r="1166" customHeight="1" spans="1:5">
      <c r="A1166" s="218" t="s">
        <v>1469</v>
      </c>
      <c r="B1166" s="14">
        <f>SUM(B1167:B1174)</f>
        <v>11404</v>
      </c>
      <c r="C1166" s="14">
        <f>SUM(C1167:C1174)</f>
        <v>3785</v>
      </c>
      <c r="D1166" s="14">
        <f t="shared" si="18"/>
        <v>0.331901087337776</v>
      </c>
      <c r="E1166" s="133"/>
    </row>
    <row r="1167" customHeight="1" spans="1:5">
      <c r="A1167" s="218" t="s">
        <v>1470</v>
      </c>
      <c r="B1167" s="167"/>
      <c r="C1167" s="167"/>
      <c r="D1167" s="14" t="e">
        <f t="shared" si="18"/>
        <v>#DIV/0!</v>
      </c>
      <c r="E1167" s="133"/>
    </row>
    <row r="1168" customHeight="1" spans="1:5">
      <c r="A1168" s="218" t="s">
        <v>1471</v>
      </c>
      <c r="B1168" s="167"/>
      <c r="C1168" s="167"/>
      <c r="D1168" s="14" t="e">
        <f t="shared" si="18"/>
        <v>#DIV/0!</v>
      </c>
      <c r="E1168" s="133"/>
    </row>
    <row r="1169" customHeight="1" spans="1:5">
      <c r="A1169" s="218" t="s">
        <v>1472</v>
      </c>
      <c r="B1169" s="167">
        <v>3755</v>
      </c>
      <c r="C1169" s="167">
        <v>785</v>
      </c>
      <c r="D1169" s="14">
        <f t="shared" si="18"/>
        <v>0.209054593874834</v>
      </c>
      <c r="E1169" s="133"/>
    </row>
    <row r="1170" customHeight="1" spans="1:5">
      <c r="A1170" s="218" t="s">
        <v>1473</v>
      </c>
      <c r="B1170" s="167"/>
      <c r="C1170" s="167"/>
      <c r="D1170" s="14" t="e">
        <f t="shared" si="18"/>
        <v>#DIV/0!</v>
      </c>
      <c r="E1170" s="133"/>
    </row>
    <row r="1171" customHeight="1" spans="1:5">
      <c r="A1171" s="218" t="s">
        <v>1474</v>
      </c>
      <c r="B1171" s="167">
        <v>3998</v>
      </c>
      <c r="C1171" s="167">
        <v>2200</v>
      </c>
      <c r="D1171" s="14">
        <f t="shared" si="18"/>
        <v>0.550275137568784</v>
      </c>
      <c r="E1171" s="133"/>
    </row>
    <row r="1172" customHeight="1" spans="1:5">
      <c r="A1172" s="218" t="s">
        <v>1475</v>
      </c>
      <c r="B1172" s="167">
        <v>691</v>
      </c>
      <c r="C1172" s="167">
        <v>800</v>
      </c>
      <c r="D1172" s="14">
        <f t="shared" si="18"/>
        <v>1.15774240231548</v>
      </c>
      <c r="E1172" s="133"/>
    </row>
    <row r="1173" customHeight="1" spans="1:5">
      <c r="A1173" s="218" t="s">
        <v>1476</v>
      </c>
      <c r="B1173" s="167"/>
      <c r="C1173" s="167"/>
      <c r="D1173" s="14" t="e">
        <f t="shared" si="18"/>
        <v>#DIV/0!</v>
      </c>
      <c r="E1173" s="133"/>
    </row>
    <row r="1174" customHeight="1" spans="1:5">
      <c r="A1174" s="218" t="s">
        <v>1477</v>
      </c>
      <c r="B1174" s="167">
        <v>2960</v>
      </c>
      <c r="C1174" s="167"/>
      <c r="D1174" s="14">
        <f t="shared" si="18"/>
        <v>0</v>
      </c>
      <c r="E1174" s="133"/>
    </row>
    <row r="1175" customHeight="1" spans="1:5">
      <c r="A1175" s="218" t="s">
        <v>1478</v>
      </c>
      <c r="B1175" s="14">
        <f>SUM(B1176:B1178)</f>
        <v>7130</v>
      </c>
      <c r="C1175" s="14">
        <f>SUM(C1176:C1178)</f>
        <v>7400</v>
      </c>
      <c r="D1175" s="14">
        <f t="shared" si="18"/>
        <v>1.03786816269285</v>
      </c>
      <c r="E1175" s="133"/>
    </row>
    <row r="1176" customHeight="1" spans="1:5">
      <c r="A1176" s="218" t="s">
        <v>1479</v>
      </c>
      <c r="B1176" s="167">
        <v>7130</v>
      </c>
      <c r="C1176" s="167">
        <v>7400</v>
      </c>
      <c r="D1176" s="14">
        <f t="shared" si="18"/>
        <v>1.03786816269285</v>
      </c>
      <c r="E1176" s="133"/>
    </row>
    <row r="1177" customHeight="1" spans="1:5">
      <c r="A1177" s="218" t="s">
        <v>1480</v>
      </c>
      <c r="B1177" s="167"/>
      <c r="C1177" s="167"/>
      <c r="D1177" s="14" t="e">
        <f t="shared" si="18"/>
        <v>#DIV/0!</v>
      </c>
      <c r="E1177" s="133"/>
    </row>
    <row r="1178" customHeight="1" spans="1:5">
      <c r="A1178" s="218" t="s">
        <v>1481</v>
      </c>
      <c r="B1178" s="167"/>
      <c r="C1178" s="167"/>
      <c r="D1178" s="14" t="e">
        <f t="shared" si="18"/>
        <v>#DIV/0!</v>
      </c>
      <c r="E1178" s="133"/>
    </row>
    <row r="1179" customHeight="1" spans="1:5">
      <c r="A1179" s="218" t="s">
        <v>1482</v>
      </c>
      <c r="B1179" s="14">
        <f>SUM(B1180:B1182)</f>
        <v>0</v>
      </c>
      <c r="C1179" s="14">
        <f>SUM(C1180:C1182)</f>
        <v>0</v>
      </c>
      <c r="D1179" s="14" t="e">
        <f t="shared" si="18"/>
        <v>#DIV/0!</v>
      </c>
      <c r="E1179" s="133"/>
    </row>
    <row r="1180" customHeight="1" spans="1:5">
      <c r="A1180" s="218" t="s">
        <v>1483</v>
      </c>
      <c r="B1180" s="167"/>
      <c r="C1180" s="167"/>
      <c r="D1180" s="14" t="e">
        <f t="shared" si="18"/>
        <v>#DIV/0!</v>
      </c>
      <c r="E1180" s="133"/>
    </row>
    <row r="1181" customHeight="1" spans="1:5">
      <c r="A1181" s="218" t="s">
        <v>1484</v>
      </c>
      <c r="B1181" s="167"/>
      <c r="C1181" s="167"/>
      <c r="D1181" s="14" t="e">
        <f t="shared" si="18"/>
        <v>#DIV/0!</v>
      </c>
      <c r="E1181" s="133"/>
    </row>
    <row r="1182" customHeight="1" spans="1:5">
      <c r="A1182" s="218" t="s">
        <v>1485</v>
      </c>
      <c r="B1182" s="167"/>
      <c r="C1182" s="167"/>
      <c r="D1182" s="14" t="e">
        <f t="shared" si="18"/>
        <v>#DIV/0!</v>
      </c>
      <c r="E1182" s="133"/>
    </row>
    <row r="1183" customHeight="1" spans="1:5">
      <c r="A1183" s="218" t="s">
        <v>1030</v>
      </c>
      <c r="B1183" s="210">
        <f>B1184+B1199+B1213+B1218+B1224</f>
        <v>683</v>
      </c>
      <c r="C1183" s="210">
        <f>C1184+C1199+C1213+C1218+C1224</f>
        <v>340</v>
      </c>
      <c r="D1183" s="14">
        <f t="shared" si="18"/>
        <v>0.497803806734993</v>
      </c>
      <c r="E1183" s="133"/>
    </row>
    <row r="1184" customHeight="1" spans="1:5">
      <c r="A1184" s="218" t="s">
        <v>1486</v>
      </c>
      <c r="B1184" s="14">
        <f>SUM(B1185:B1198)</f>
        <v>536</v>
      </c>
      <c r="C1184" s="14">
        <f>SUM(C1185:C1198)</f>
        <v>178</v>
      </c>
      <c r="D1184" s="14">
        <f t="shared" si="18"/>
        <v>0.332089552238806</v>
      </c>
      <c r="E1184" s="133"/>
    </row>
    <row r="1185" customHeight="1" spans="1:5">
      <c r="A1185" s="218" t="s">
        <v>1173</v>
      </c>
      <c r="B1185" s="167">
        <v>348</v>
      </c>
      <c r="C1185" s="167">
        <v>178</v>
      </c>
      <c r="D1185" s="14">
        <f t="shared" si="18"/>
        <v>0.511494252873563</v>
      </c>
      <c r="E1185" s="133"/>
    </row>
    <row r="1186" customHeight="1" spans="1:5">
      <c r="A1186" s="218" t="s">
        <v>1174</v>
      </c>
      <c r="B1186" s="167"/>
      <c r="C1186" s="167"/>
      <c r="D1186" s="14" t="e">
        <f t="shared" si="18"/>
        <v>#DIV/0!</v>
      </c>
      <c r="E1186" s="133"/>
    </row>
    <row r="1187" customHeight="1" spans="1:5">
      <c r="A1187" s="218" t="s">
        <v>1175</v>
      </c>
      <c r="B1187" s="167"/>
      <c r="C1187" s="167"/>
      <c r="D1187" s="14" t="e">
        <f t="shared" si="18"/>
        <v>#DIV/0!</v>
      </c>
      <c r="E1187" s="133"/>
    </row>
    <row r="1188" customHeight="1" spans="1:5">
      <c r="A1188" s="218" t="s">
        <v>1487</v>
      </c>
      <c r="B1188" s="167"/>
      <c r="C1188" s="167"/>
      <c r="D1188" s="14" t="e">
        <f t="shared" si="18"/>
        <v>#DIV/0!</v>
      </c>
      <c r="E1188" s="133"/>
    </row>
    <row r="1189" customHeight="1" spans="1:5">
      <c r="A1189" s="218" t="s">
        <v>1488</v>
      </c>
      <c r="B1189" s="167"/>
      <c r="C1189" s="167"/>
      <c r="D1189" s="14" t="e">
        <f t="shared" si="18"/>
        <v>#DIV/0!</v>
      </c>
      <c r="E1189" s="133"/>
    </row>
    <row r="1190" customHeight="1" spans="1:5">
      <c r="A1190" s="218" t="s">
        <v>1489</v>
      </c>
      <c r="B1190" s="167"/>
      <c r="C1190" s="167"/>
      <c r="D1190" s="14" t="e">
        <f t="shared" si="18"/>
        <v>#DIV/0!</v>
      </c>
      <c r="E1190" s="133"/>
    </row>
    <row r="1191" customHeight="1" spans="1:5">
      <c r="A1191" s="218" t="s">
        <v>1490</v>
      </c>
      <c r="B1191" s="167"/>
      <c r="C1191" s="167"/>
      <c r="D1191" s="14" t="e">
        <f t="shared" si="18"/>
        <v>#DIV/0!</v>
      </c>
      <c r="E1191" s="133"/>
    </row>
    <row r="1192" customHeight="1" spans="1:5">
      <c r="A1192" s="218" t="s">
        <v>1491</v>
      </c>
      <c r="B1192" s="167"/>
      <c r="C1192" s="167"/>
      <c r="D1192" s="14" t="e">
        <f t="shared" si="18"/>
        <v>#DIV/0!</v>
      </c>
      <c r="E1192" s="133"/>
    </row>
    <row r="1193" customHeight="1" spans="1:5">
      <c r="A1193" s="218" t="s">
        <v>1492</v>
      </c>
      <c r="B1193" s="167"/>
      <c r="C1193" s="167"/>
      <c r="D1193" s="14" t="e">
        <f t="shared" si="18"/>
        <v>#DIV/0!</v>
      </c>
      <c r="E1193" s="133"/>
    </row>
    <row r="1194" customHeight="1" spans="1:5">
      <c r="A1194" s="218" t="s">
        <v>1493</v>
      </c>
      <c r="B1194" s="167"/>
      <c r="C1194" s="167"/>
      <c r="D1194" s="14" t="e">
        <f t="shared" si="18"/>
        <v>#DIV/0!</v>
      </c>
      <c r="E1194" s="133"/>
    </row>
    <row r="1195" customHeight="1" spans="1:5">
      <c r="A1195" s="218" t="s">
        <v>1494</v>
      </c>
      <c r="B1195" s="167">
        <v>95</v>
      </c>
      <c r="C1195" s="167"/>
      <c r="D1195" s="14">
        <f t="shared" si="18"/>
        <v>0</v>
      </c>
      <c r="E1195" s="133"/>
    </row>
    <row r="1196" customHeight="1" spans="1:5">
      <c r="A1196" s="218" t="s">
        <v>1495</v>
      </c>
      <c r="B1196" s="167"/>
      <c r="C1196" s="167"/>
      <c r="D1196" s="14" t="e">
        <f t="shared" si="18"/>
        <v>#DIV/0!</v>
      </c>
      <c r="E1196" s="133"/>
    </row>
    <row r="1197" customHeight="1" spans="1:5">
      <c r="A1197" s="218" t="s">
        <v>1191</v>
      </c>
      <c r="B1197" s="167"/>
      <c r="C1197" s="167"/>
      <c r="D1197" s="14" t="e">
        <f t="shared" si="18"/>
        <v>#DIV/0!</v>
      </c>
      <c r="E1197" s="133"/>
    </row>
    <row r="1198" customHeight="1" spans="1:5">
      <c r="A1198" s="218" t="s">
        <v>1496</v>
      </c>
      <c r="B1198" s="167">
        <v>93</v>
      </c>
      <c r="C1198" s="167"/>
      <c r="D1198" s="14">
        <f t="shared" si="18"/>
        <v>0</v>
      </c>
      <c r="E1198" s="133"/>
    </row>
    <row r="1199" customHeight="1" spans="1:5">
      <c r="A1199" s="218" t="s">
        <v>1497</v>
      </c>
      <c r="B1199" s="14">
        <f>SUM(B1200:B1212)</f>
        <v>147</v>
      </c>
      <c r="C1199" s="14">
        <f>SUM(C1200:C1212)</f>
        <v>162</v>
      </c>
      <c r="D1199" s="14">
        <f t="shared" si="18"/>
        <v>1.10204081632653</v>
      </c>
      <c r="E1199" s="133"/>
    </row>
    <row r="1200" customHeight="1" spans="1:5">
      <c r="A1200" s="218" t="s">
        <v>1173</v>
      </c>
      <c r="B1200" s="167">
        <v>147</v>
      </c>
      <c r="C1200" s="167">
        <v>162</v>
      </c>
      <c r="D1200" s="14">
        <f t="shared" si="18"/>
        <v>1.10204081632653</v>
      </c>
      <c r="E1200" s="133"/>
    </row>
    <row r="1201" customHeight="1" spans="1:5">
      <c r="A1201" s="218" t="s">
        <v>1174</v>
      </c>
      <c r="B1201" s="167"/>
      <c r="C1201" s="167"/>
      <c r="D1201" s="14" t="e">
        <f t="shared" si="18"/>
        <v>#DIV/0!</v>
      </c>
      <c r="E1201" s="133"/>
    </row>
    <row r="1202" customHeight="1" spans="1:5">
      <c r="A1202" s="218" t="s">
        <v>1175</v>
      </c>
      <c r="B1202" s="167"/>
      <c r="C1202" s="167"/>
      <c r="D1202" s="14" t="e">
        <f t="shared" si="18"/>
        <v>#DIV/0!</v>
      </c>
      <c r="E1202" s="133"/>
    </row>
    <row r="1203" customHeight="1" spans="1:5">
      <c r="A1203" s="218" t="s">
        <v>1498</v>
      </c>
      <c r="B1203" s="167"/>
      <c r="C1203" s="167"/>
      <c r="D1203" s="14" t="e">
        <f t="shared" si="18"/>
        <v>#DIV/0!</v>
      </c>
      <c r="E1203" s="133"/>
    </row>
    <row r="1204" customHeight="1" spans="1:5">
      <c r="A1204" s="218" t="s">
        <v>1499</v>
      </c>
      <c r="B1204" s="167"/>
      <c r="C1204" s="167"/>
      <c r="D1204" s="14" t="e">
        <f t="shared" si="18"/>
        <v>#DIV/0!</v>
      </c>
      <c r="E1204" s="133"/>
    </row>
    <row r="1205" customHeight="1" spans="1:5">
      <c r="A1205" s="218" t="s">
        <v>1500</v>
      </c>
      <c r="B1205" s="167"/>
      <c r="C1205" s="167"/>
      <c r="D1205" s="14" t="e">
        <f t="shared" si="18"/>
        <v>#DIV/0!</v>
      </c>
      <c r="E1205" s="133"/>
    </row>
    <row r="1206" customHeight="1" spans="1:5">
      <c r="A1206" s="218" t="s">
        <v>1501</v>
      </c>
      <c r="B1206" s="167"/>
      <c r="C1206" s="167"/>
      <c r="D1206" s="14" t="e">
        <f t="shared" si="18"/>
        <v>#DIV/0!</v>
      </c>
      <c r="E1206" s="133"/>
    </row>
    <row r="1207" customHeight="1" spans="1:5">
      <c r="A1207" s="218" t="s">
        <v>1502</v>
      </c>
      <c r="B1207" s="167"/>
      <c r="C1207" s="167"/>
      <c r="D1207" s="14" t="e">
        <f t="shared" si="18"/>
        <v>#DIV/0!</v>
      </c>
      <c r="E1207" s="133"/>
    </row>
    <row r="1208" customHeight="1" spans="1:5">
      <c r="A1208" s="218" t="s">
        <v>1503</v>
      </c>
      <c r="B1208" s="167"/>
      <c r="C1208" s="167"/>
      <c r="D1208" s="14" t="e">
        <f t="shared" si="18"/>
        <v>#DIV/0!</v>
      </c>
      <c r="E1208" s="133"/>
    </row>
    <row r="1209" customHeight="1" spans="1:5">
      <c r="A1209" s="218" t="s">
        <v>1504</v>
      </c>
      <c r="B1209" s="167"/>
      <c r="C1209" s="167"/>
      <c r="D1209" s="14" t="e">
        <f t="shared" si="18"/>
        <v>#DIV/0!</v>
      </c>
      <c r="E1209" s="133"/>
    </row>
    <row r="1210" customHeight="1" spans="1:5">
      <c r="A1210" s="218" t="s">
        <v>1505</v>
      </c>
      <c r="B1210" s="167"/>
      <c r="C1210" s="167"/>
      <c r="D1210" s="14" t="e">
        <f t="shared" si="18"/>
        <v>#DIV/0!</v>
      </c>
      <c r="E1210" s="133"/>
    </row>
    <row r="1211" customHeight="1" spans="1:5">
      <c r="A1211" s="218" t="s">
        <v>1191</v>
      </c>
      <c r="B1211" s="167"/>
      <c r="C1211" s="167"/>
      <c r="D1211" s="14" t="e">
        <f t="shared" si="18"/>
        <v>#DIV/0!</v>
      </c>
      <c r="E1211" s="133"/>
    </row>
    <row r="1212" customHeight="1" spans="1:5">
      <c r="A1212" s="218" t="s">
        <v>1506</v>
      </c>
      <c r="B1212" s="167"/>
      <c r="C1212" s="167"/>
      <c r="D1212" s="14" t="e">
        <f t="shared" si="18"/>
        <v>#DIV/0!</v>
      </c>
      <c r="E1212" s="133"/>
    </row>
    <row r="1213" customHeight="1" spans="1:5">
      <c r="A1213" s="218" t="s">
        <v>1507</v>
      </c>
      <c r="B1213" s="14">
        <f>SUM(B1214:B1217)</f>
        <v>0</v>
      </c>
      <c r="C1213" s="14">
        <f>SUM(C1214:C1217)</f>
        <v>0</v>
      </c>
      <c r="D1213" s="14" t="e">
        <f t="shared" si="18"/>
        <v>#DIV/0!</v>
      </c>
      <c r="E1213" s="133"/>
    </row>
    <row r="1214" customHeight="1" spans="1:5">
      <c r="A1214" s="218" t="s">
        <v>1508</v>
      </c>
      <c r="B1214" s="167"/>
      <c r="C1214" s="167"/>
      <c r="D1214" s="14" t="e">
        <f t="shared" si="18"/>
        <v>#DIV/0!</v>
      </c>
      <c r="E1214" s="133"/>
    </row>
    <row r="1215" customHeight="1" spans="1:5">
      <c r="A1215" s="218" t="s">
        <v>1509</v>
      </c>
      <c r="B1215" s="167"/>
      <c r="C1215" s="167"/>
      <c r="D1215" s="14" t="e">
        <f t="shared" si="18"/>
        <v>#DIV/0!</v>
      </c>
      <c r="E1215" s="133"/>
    </row>
    <row r="1216" customHeight="1" spans="1:5">
      <c r="A1216" s="218" t="s">
        <v>1510</v>
      </c>
      <c r="B1216" s="167"/>
      <c r="C1216" s="167"/>
      <c r="D1216" s="14" t="e">
        <f t="shared" si="18"/>
        <v>#DIV/0!</v>
      </c>
      <c r="E1216" s="133"/>
    </row>
    <row r="1217" customHeight="1" spans="1:5">
      <c r="A1217" s="218" t="s">
        <v>1511</v>
      </c>
      <c r="B1217" s="167"/>
      <c r="C1217" s="167"/>
      <c r="D1217" s="14" t="e">
        <f t="shared" si="18"/>
        <v>#DIV/0!</v>
      </c>
      <c r="E1217" s="133"/>
    </row>
    <row r="1218" customHeight="1" spans="1:5">
      <c r="A1218" s="218" t="s">
        <v>1512</v>
      </c>
      <c r="B1218" s="14">
        <f>SUM(B1219:B1223)</f>
        <v>0</v>
      </c>
      <c r="C1218" s="14">
        <f>SUM(C1219:C1223)</f>
        <v>0</v>
      </c>
      <c r="D1218" s="14" t="e">
        <f t="shared" si="18"/>
        <v>#DIV/0!</v>
      </c>
      <c r="E1218" s="133"/>
    </row>
    <row r="1219" customHeight="1" spans="1:5">
      <c r="A1219" s="218" t="s">
        <v>1513</v>
      </c>
      <c r="B1219" s="167"/>
      <c r="C1219" s="167"/>
      <c r="D1219" s="14" t="e">
        <f t="shared" si="18"/>
        <v>#DIV/0!</v>
      </c>
      <c r="E1219" s="133"/>
    </row>
    <row r="1220" customHeight="1" spans="1:5">
      <c r="A1220" s="218" t="s">
        <v>1514</v>
      </c>
      <c r="B1220" s="167"/>
      <c r="C1220" s="167"/>
      <c r="D1220" s="14" t="e">
        <f t="shared" si="18"/>
        <v>#DIV/0!</v>
      </c>
      <c r="E1220" s="133"/>
    </row>
    <row r="1221" customHeight="1" spans="1:5">
      <c r="A1221" s="218" t="s">
        <v>1515</v>
      </c>
      <c r="B1221" s="167"/>
      <c r="C1221" s="167"/>
      <c r="D1221" s="14" t="e">
        <f t="shared" si="18"/>
        <v>#DIV/0!</v>
      </c>
      <c r="E1221" s="133"/>
    </row>
    <row r="1222" customHeight="1" spans="1:5">
      <c r="A1222" s="218" t="s">
        <v>1516</v>
      </c>
      <c r="B1222" s="167"/>
      <c r="C1222" s="167"/>
      <c r="D1222" s="14" t="e">
        <f t="shared" ref="D1222:D1285" si="19">C1222/B1222</f>
        <v>#DIV/0!</v>
      </c>
      <c r="E1222" s="133"/>
    </row>
    <row r="1223" customHeight="1" spans="1:5">
      <c r="A1223" s="218" t="s">
        <v>1517</v>
      </c>
      <c r="B1223" s="167"/>
      <c r="C1223" s="167"/>
      <c r="D1223" s="14" t="e">
        <f t="shared" si="19"/>
        <v>#DIV/0!</v>
      </c>
      <c r="E1223" s="133"/>
    </row>
    <row r="1224" customHeight="1" spans="1:5">
      <c r="A1224" s="218" t="s">
        <v>1518</v>
      </c>
      <c r="B1224" s="14">
        <f>SUM(B1225:B1235)</f>
        <v>0</v>
      </c>
      <c r="C1224" s="14">
        <f>SUM(C1225:C1235)</f>
        <v>0</v>
      </c>
      <c r="D1224" s="14" t="e">
        <f t="shared" si="19"/>
        <v>#DIV/0!</v>
      </c>
      <c r="E1224" s="133"/>
    </row>
    <row r="1225" customHeight="1" spans="1:5">
      <c r="A1225" s="218" t="s">
        <v>1519</v>
      </c>
      <c r="B1225" s="167"/>
      <c r="C1225" s="167"/>
      <c r="D1225" s="14" t="e">
        <f t="shared" si="19"/>
        <v>#DIV/0!</v>
      </c>
      <c r="E1225" s="133"/>
    </row>
    <row r="1226" customHeight="1" spans="1:5">
      <c r="A1226" s="218" t="s">
        <v>1520</v>
      </c>
      <c r="B1226" s="167"/>
      <c r="C1226" s="167"/>
      <c r="D1226" s="14" t="e">
        <f t="shared" si="19"/>
        <v>#DIV/0!</v>
      </c>
      <c r="E1226" s="133"/>
    </row>
    <row r="1227" customHeight="1" spans="1:5">
      <c r="A1227" s="218" t="s">
        <v>1521</v>
      </c>
      <c r="B1227" s="167"/>
      <c r="C1227" s="167"/>
      <c r="D1227" s="14" t="e">
        <f t="shared" si="19"/>
        <v>#DIV/0!</v>
      </c>
      <c r="E1227" s="133"/>
    </row>
    <row r="1228" customHeight="1" spans="1:5">
      <c r="A1228" s="218" t="s">
        <v>1522</v>
      </c>
      <c r="B1228" s="167"/>
      <c r="C1228" s="167"/>
      <c r="D1228" s="14" t="e">
        <f t="shared" si="19"/>
        <v>#DIV/0!</v>
      </c>
      <c r="E1228" s="133"/>
    </row>
    <row r="1229" customHeight="1" spans="1:5">
      <c r="A1229" s="218" t="s">
        <v>1523</v>
      </c>
      <c r="B1229" s="167"/>
      <c r="C1229" s="167"/>
      <c r="D1229" s="14" t="e">
        <f t="shared" si="19"/>
        <v>#DIV/0!</v>
      </c>
      <c r="E1229" s="133"/>
    </row>
    <row r="1230" customHeight="1" spans="1:5">
      <c r="A1230" s="218" t="s">
        <v>1524</v>
      </c>
      <c r="B1230" s="167"/>
      <c r="C1230" s="167"/>
      <c r="D1230" s="14" t="e">
        <f t="shared" si="19"/>
        <v>#DIV/0!</v>
      </c>
      <c r="E1230" s="133"/>
    </row>
    <row r="1231" customHeight="1" spans="1:5">
      <c r="A1231" s="218" t="s">
        <v>1525</v>
      </c>
      <c r="B1231" s="167"/>
      <c r="C1231" s="167"/>
      <c r="D1231" s="14" t="e">
        <f t="shared" si="19"/>
        <v>#DIV/0!</v>
      </c>
      <c r="E1231" s="133"/>
    </row>
    <row r="1232" customHeight="1" spans="1:5">
      <c r="A1232" s="218" t="s">
        <v>1526</v>
      </c>
      <c r="B1232" s="167"/>
      <c r="C1232" s="167"/>
      <c r="D1232" s="14" t="e">
        <f t="shared" si="19"/>
        <v>#DIV/0!</v>
      </c>
      <c r="E1232" s="133"/>
    </row>
    <row r="1233" customHeight="1" spans="1:5">
      <c r="A1233" s="218" t="s">
        <v>1527</v>
      </c>
      <c r="B1233" s="167"/>
      <c r="C1233" s="167"/>
      <c r="D1233" s="14" t="e">
        <f t="shared" si="19"/>
        <v>#DIV/0!</v>
      </c>
      <c r="E1233" s="133"/>
    </row>
    <row r="1234" customHeight="1" spans="1:5">
      <c r="A1234" s="218" t="s">
        <v>1528</v>
      </c>
      <c r="B1234" s="167"/>
      <c r="C1234" s="167"/>
      <c r="D1234" s="14" t="e">
        <f t="shared" si="19"/>
        <v>#DIV/0!</v>
      </c>
      <c r="E1234" s="133"/>
    </row>
    <row r="1235" customHeight="1" spans="1:5">
      <c r="A1235" s="218" t="s">
        <v>1529</v>
      </c>
      <c r="B1235" s="167"/>
      <c r="C1235" s="167"/>
      <c r="D1235" s="14" t="e">
        <f t="shared" si="19"/>
        <v>#DIV/0!</v>
      </c>
      <c r="E1235" s="133"/>
    </row>
    <row r="1236" customHeight="1" spans="1:5">
      <c r="A1236" s="217" t="s">
        <v>1530</v>
      </c>
      <c r="B1236" s="210">
        <f>B1237+B1249+B1255+B1261+B1269+B1282+B1286+B1292</f>
        <v>0</v>
      </c>
      <c r="C1236" s="210">
        <f>C1237+C1249+C1255+C1261+C1269+C1282+C1286+C1292</f>
        <v>0</v>
      </c>
      <c r="D1236" s="14" t="e">
        <f t="shared" si="19"/>
        <v>#DIV/0!</v>
      </c>
      <c r="E1236" s="133"/>
    </row>
    <row r="1237" customHeight="1" spans="1:5">
      <c r="A1237" s="217" t="s">
        <v>1531</v>
      </c>
      <c r="B1237" s="14">
        <f>SUM(B1238:B1248)</f>
        <v>0</v>
      </c>
      <c r="C1237" s="14">
        <f>SUM(C1238:C1248)</f>
        <v>0</v>
      </c>
      <c r="D1237" s="14" t="e">
        <f t="shared" si="19"/>
        <v>#DIV/0!</v>
      </c>
      <c r="E1237" s="133"/>
    </row>
    <row r="1238" customHeight="1" spans="1:5">
      <c r="A1238" s="217" t="s">
        <v>1532</v>
      </c>
      <c r="B1238" s="167"/>
      <c r="C1238" s="167"/>
      <c r="D1238" s="14" t="e">
        <f t="shared" si="19"/>
        <v>#DIV/0!</v>
      </c>
      <c r="E1238" s="133"/>
    </row>
    <row r="1239" customHeight="1" spans="1:5">
      <c r="A1239" s="217" t="s">
        <v>1533</v>
      </c>
      <c r="B1239" s="167"/>
      <c r="C1239" s="167"/>
      <c r="D1239" s="14" t="e">
        <f t="shared" si="19"/>
        <v>#DIV/0!</v>
      </c>
      <c r="E1239" s="133"/>
    </row>
    <row r="1240" customHeight="1" spans="1:5">
      <c r="A1240" s="217" t="s">
        <v>1534</v>
      </c>
      <c r="B1240" s="167"/>
      <c r="C1240" s="167"/>
      <c r="D1240" s="14" t="e">
        <f t="shared" si="19"/>
        <v>#DIV/0!</v>
      </c>
      <c r="E1240" s="133"/>
    </row>
    <row r="1241" customHeight="1" spans="1:5">
      <c r="A1241" s="217" t="s">
        <v>1535</v>
      </c>
      <c r="B1241" s="167"/>
      <c r="C1241" s="167"/>
      <c r="D1241" s="14" t="e">
        <f t="shared" si="19"/>
        <v>#DIV/0!</v>
      </c>
      <c r="E1241" s="133"/>
    </row>
    <row r="1242" customHeight="1" spans="1:5">
      <c r="A1242" s="217" t="s">
        <v>1536</v>
      </c>
      <c r="B1242" s="167"/>
      <c r="C1242" s="167"/>
      <c r="D1242" s="14" t="e">
        <f t="shared" si="19"/>
        <v>#DIV/0!</v>
      </c>
      <c r="E1242" s="133"/>
    </row>
    <row r="1243" customHeight="1" spans="1:5">
      <c r="A1243" s="217" t="s">
        <v>1537</v>
      </c>
      <c r="B1243" s="167"/>
      <c r="C1243" s="167"/>
      <c r="D1243" s="14" t="e">
        <f t="shared" si="19"/>
        <v>#DIV/0!</v>
      </c>
      <c r="E1243" s="133"/>
    </row>
    <row r="1244" customHeight="1" spans="1:5">
      <c r="A1244" s="217" t="s">
        <v>1538</v>
      </c>
      <c r="B1244" s="167"/>
      <c r="C1244" s="167"/>
      <c r="D1244" s="14" t="e">
        <f t="shared" si="19"/>
        <v>#DIV/0!</v>
      </c>
      <c r="E1244" s="133"/>
    </row>
    <row r="1245" customHeight="1" spans="1:5">
      <c r="A1245" s="217" t="s">
        <v>1539</v>
      </c>
      <c r="B1245" s="167"/>
      <c r="C1245" s="167"/>
      <c r="D1245" s="14" t="e">
        <f t="shared" si="19"/>
        <v>#DIV/0!</v>
      </c>
      <c r="E1245" s="133"/>
    </row>
    <row r="1246" customHeight="1" spans="1:5">
      <c r="A1246" s="217" t="s">
        <v>1540</v>
      </c>
      <c r="B1246" s="167"/>
      <c r="C1246" s="167"/>
      <c r="D1246" s="14" t="e">
        <f t="shared" si="19"/>
        <v>#DIV/0!</v>
      </c>
      <c r="E1246" s="133"/>
    </row>
    <row r="1247" customHeight="1" spans="1:5">
      <c r="A1247" s="217" t="s">
        <v>1541</v>
      </c>
      <c r="B1247" s="167"/>
      <c r="C1247" s="167"/>
      <c r="D1247" s="14" t="e">
        <f t="shared" si="19"/>
        <v>#DIV/0!</v>
      </c>
      <c r="E1247" s="133"/>
    </row>
    <row r="1248" customHeight="1" spans="1:5">
      <c r="A1248" s="217" t="s">
        <v>1542</v>
      </c>
      <c r="B1248" s="167"/>
      <c r="C1248" s="167"/>
      <c r="D1248" s="14" t="e">
        <f t="shared" si="19"/>
        <v>#DIV/0!</v>
      </c>
      <c r="E1248" s="133"/>
    </row>
    <row r="1249" customHeight="1" spans="1:5">
      <c r="A1249" s="217" t="s">
        <v>1543</v>
      </c>
      <c r="B1249" s="14">
        <f>SUM(B1250:B1254)</f>
        <v>0</v>
      </c>
      <c r="C1249" s="14">
        <f>SUM(C1250:C1254)</f>
        <v>0</v>
      </c>
      <c r="D1249" s="14" t="e">
        <f t="shared" si="19"/>
        <v>#DIV/0!</v>
      </c>
      <c r="E1249" s="133"/>
    </row>
    <row r="1250" customHeight="1" spans="1:5">
      <c r="A1250" s="217" t="s">
        <v>1532</v>
      </c>
      <c r="B1250" s="167"/>
      <c r="C1250" s="167"/>
      <c r="D1250" s="14" t="e">
        <f t="shared" si="19"/>
        <v>#DIV/0!</v>
      </c>
      <c r="E1250" s="133"/>
    </row>
    <row r="1251" customHeight="1" spans="1:5">
      <c r="A1251" s="217" t="s">
        <v>1544</v>
      </c>
      <c r="B1251" s="167"/>
      <c r="C1251" s="167"/>
      <c r="D1251" s="14" t="e">
        <f t="shared" si="19"/>
        <v>#DIV/0!</v>
      </c>
      <c r="E1251" s="133"/>
    </row>
    <row r="1252" customHeight="1" spans="1:5">
      <c r="A1252" s="217" t="s">
        <v>1534</v>
      </c>
      <c r="B1252" s="167"/>
      <c r="C1252" s="167"/>
      <c r="D1252" s="14" t="e">
        <f t="shared" si="19"/>
        <v>#DIV/0!</v>
      </c>
      <c r="E1252" s="133"/>
    </row>
    <row r="1253" customHeight="1" spans="1:5">
      <c r="A1253" s="217" t="s">
        <v>1545</v>
      </c>
      <c r="B1253" s="167"/>
      <c r="C1253" s="167"/>
      <c r="D1253" s="14" t="e">
        <f t="shared" si="19"/>
        <v>#DIV/0!</v>
      </c>
      <c r="E1253" s="133"/>
    </row>
    <row r="1254" customHeight="1" spans="1:5">
      <c r="A1254" s="217" t="s">
        <v>1546</v>
      </c>
      <c r="B1254" s="167"/>
      <c r="C1254" s="167"/>
      <c r="D1254" s="14" t="e">
        <f t="shared" si="19"/>
        <v>#DIV/0!</v>
      </c>
      <c r="E1254" s="133"/>
    </row>
    <row r="1255" customHeight="1" spans="1:5">
      <c r="A1255" s="217" t="s">
        <v>1547</v>
      </c>
      <c r="B1255" s="14">
        <f>SUM(B1256:B1260)</f>
        <v>0</v>
      </c>
      <c r="C1255" s="14">
        <f>SUM(C1256:C1260)</f>
        <v>0</v>
      </c>
      <c r="D1255" s="14" t="e">
        <f t="shared" si="19"/>
        <v>#DIV/0!</v>
      </c>
      <c r="E1255" s="133"/>
    </row>
    <row r="1256" customHeight="1" spans="1:5">
      <c r="A1256" s="217" t="s">
        <v>1532</v>
      </c>
      <c r="B1256" s="167"/>
      <c r="C1256" s="167"/>
      <c r="D1256" s="14" t="e">
        <f t="shared" si="19"/>
        <v>#DIV/0!</v>
      </c>
      <c r="E1256" s="133"/>
    </row>
    <row r="1257" customHeight="1" spans="1:5">
      <c r="A1257" s="217" t="s">
        <v>1533</v>
      </c>
      <c r="B1257" s="167"/>
      <c r="C1257" s="167"/>
      <c r="D1257" s="14" t="e">
        <f t="shared" si="19"/>
        <v>#DIV/0!</v>
      </c>
      <c r="E1257" s="133"/>
    </row>
    <row r="1258" customHeight="1" spans="1:5">
      <c r="A1258" s="217" t="s">
        <v>1534</v>
      </c>
      <c r="B1258" s="167"/>
      <c r="C1258" s="167"/>
      <c r="D1258" s="14" t="e">
        <f t="shared" si="19"/>
        <v>#DIV/0!</v>
      </c>
      <c r="E1258" s="133"/>
    </row>
    <row r="1259" customHeight="1" spans="1:5">
      <c r="A1259" s="217" t="s">
        <v>1548</v>
      </c>
      <c r="B1259" s="167"/>
      <c r="C1259" s="167"/>
      <c r="D1259" s="14" t="e">
        <f t="shared" si="19"/>
        <v>#DIV/0!</v>
      </c>
      <c r="E1259" s="133"/>
    </row>
    <row r="1260" customHeight="1" spans="1:5">
      <c r="A1260" s="217" t="s">
        <v>1549</v>
      </c>
      <c r="B1260" s="167"/>
      <c r="C1260" s="167"/>
      <c r="D1260" s="14" t="e">
        <f t="shared" si="19"/>
        <v>#DIV/0!</v>
      </c>
      <c r="E1260" s="133"/>
    </row>
    <row r="1261" customHeight="1" spans="1:5">
      <c r="A1261" s="217" t="s">
        <v>1550</v>
      </c>
      <c r="B1261" s="14">
        <f>SUM(B1262:B1268)</f>
        <v>0</v>
      </c>
      <c r="C1261" s="14">
        <f>SUM(C1262:C1268)</f>
        <v>0</v>
      </c>
      <c r="D1261" s="14" t="e">
        <f t="shared" si="19"/>
        <v>#DIV/0!</v>
      </c>
      <c r="E1261" s="133"/>
    </row>
    <row r="1262" customHeight="1" spans="1:5">
      <c r="A1262" s="217" t="s">
        <v>1532</v>
      </c>
      <c r="B1262" s="167"/>
      <c r="C1262" s="167"/>
      <c r="D1262" s="14" t="e">
        <f t="shared" si="19"/>
        <v>#DIV/0!</v>
      </c>
      <c r="E1262" s="133"/>
    </row>
    <row r="1263" customHeight="1" spans="1:5">
      <c r="A1263" s="217" t="s">
        <v>1533</v>
      </c>
      <c r="B1263" s="167"/>
      <c r="C1263" s="167"/>
      <c r="D1263" s="14" t="e">
        <f t="shared" si="19"/>
        <v>#DIV/0!</v>
      </c>
      <c r="E1263" s="133"/>
    </row>
    <row r="1264" customHeight="1" spans="1:5">
      <c r="A1264" s="217" t="s">
        <v>1534</v>
      </c>
      <c r="B1264" s="167"/>
      <c r="C1264" s="167"/>
      <c r="D1264" s="14" t="e">
        <f t="shared" si="19"/>
        <v>#DIV/0!</v>
      </c>
      <c r="E1264" s="133"/>
    </row>
    <row r="1265" customHeight="1" spans="1:5">
      <c r="A1265" s="217" t="s">
        <v>1551</v>
      </c>
      <c r="B1265" s="167"/>
      <c r="C1265" s="167"/>
      <c r="D1265" s="14" t="e">
        <f t="shared" si="19"/>
        <v>#DIV/0!</v>
      </c>
      <c r="E1265" s="133"/>
    </row>
    <row r="1266" customHeight="1" spans="1:5">
      <c r="A1266" s="217" t="s">
        <v>1552</v>
      </c>
      <c r="B1266" s="167"/>
      <c r="C1266" s="167"/>
      <c r="D1266" s="14" t="e">
        <f t="shared" si="19"/>
        <v>#DIV/0!</v>
      </c>
      <c r="E1266" s="133"/>
    </row>
    <row r="1267" customHeight="1" spans="1:5">
      <c r="A1267" s="217" t="s">
        <v>1541</v>
      </c>
      <c r="B1267" s="167"/>
      <c r="C1267" s="167"/>
      <c r="D1267" s="14" t="e">
        <f t="shared" si="19"/>
        <v>#DIV/0!</v>
      </c>
      <c r="E1267" s="133"/>
    </row>
    <row r="1268" customHeight="1" spans="1:5">
      <c r="A1268" s="217" t="s">
        <v>1553</v>
      </c>
      <c r="B1268" s="167"/>
      <c r="C1268" s="167"/>
      <c r="D1268" s="14" t="e">
        <f t="shared" si="19"/>
        <v>#DIV/0!</v>
      </c>
      <c r="E1268" s="133"/>
    </row>
    <row r="1269" customHeight="1" spans="1:5">
      <c r="A1269" s="217" t="s">
        <v>1554</v>
      </c>
      <c r="B1269" s="14">
        <f>SUM(B1270:B1281)</f>
        <v>0</v>
      </c>
      <c r="C1269" s="14">
        <f>SUM(C1270:C1281)</f>
        <v>0</v>
      </c>
      <c r="D1269" s="14" t="e">
        <f t="shared" si="19"/>
        <v>#DIV/0!</v>
      </c>
      <c r="E1269" s="133"/>
    </row>
    <row r="1270" customHeight="1" spans="1:5">
      <c r="A1270" s="217" t="s">
        <v>1532</v>
      </c>
      <c r="B1270" s="167"/>
      <c r="C1270" s="167"/>
      <c r="D1270" s="14" t="e">
        <f t="shared" si="19"/>
        <v>#DIV/0!</v>
      </c>
      <c r="E1270" s="133"/>
    </row>
    <row r="1271" customHeight="1" spans="1:5">
      <c r="A1271" s="217" t="s">
        <v>1533</v>
      </c>
      <c r="B1271" s="167"/>
      <c r="C1271" s="167"/>
      <c r="D1271" s="14" t="e">
        <f t="shared" si="19"/>
        <v>#DIV/0!</v>
      </c>
      <c r="E1271" s="133"/>
    </row>
    <row r="1272" customHeight="1" spans="1:5">
      <c r="A1272" s="217" t="s">
        <v>1534</v>
      </c>
      <c r="B1272" s="167"/>
      <c r="C1272" s="167"/>
      <c r="D1272" s="14" t="e">
        <f t="shared" si="19"/>
        <v>#DIV/0!</v>
      </c>
      <c r="E1272" s="133"/>
    </row>
    <row r="1273" customHeight="1" spans="1:5">
      <c r="A1273" s="217" t="s">
        <v>1555</v>
      </c>
      <c r="B1273" s="167"/>
      <c r="C1273" s="167"/>
      <c r="D1273" s="14" t="e">
        <f t="shared" si="19"/>
        <v>#DIV/0!</v>
      </c>
      <c r="E1273" s="133"/>
    </row>
    <row r="1274" customHeight="1" spans="1:5">
      <c r="A1274" s="217" t="s">
        <v>1556</v>
      </c>
      <c r="B1274" s="167"/>
      <c r="C1274" s="167"/>
      <c r="D1274" s="14" t="e">
        <f t="shared" si="19"/>
        <v>#DIV/0!</v>
      </c>
      <c r="E1274" s="133"/>
    </row>
    <row r="1275" customHeight="1" spans="1:5">
      <c r="A1275" s="217" t="s">
        <v>1557</v>
      </c>
      <c r="B1275" s="167"/>
      <c r="C1275" s="167"/>
      <c r="D1275" s="14" t="e">
        <f t="shared" si="19"/>
        <v>#DIV/0!</v>
      </c>
      <c r="E1275" s="133"/>
    </row>
    <row r="1276" customHeight="1" spans="1:5">
      <c r="A1276" s="217" t="s">
        <v>1558</v>
      </c>
      <c r="B1276" s="167"/>
      <c r="C1276" s="167"/>
      <c r="D1276" s="14" t="e">
        <f t="shared" si="19"/>
        <v>#DIV/0!</v>
      </c>
      <c r="E1276" s="133"/>
    </row>
    <row r="1277" customHeight="1" spans="1:5">
      <c r="A1277" s="217" t="s">
        <v>1559</v>
      </c>
      <c r="B1277" s="167"/>
      <c r="C1277" s="167"/>
      <c r="D1277" s="14" t="e">
        <f t="shared" si="19"/>
        <v>#DIV/0!</v>
      </c>
      <c r="E1277" s="133"/>
    </row>
    <row r="1278" customHeight="1" spans="1:5">
      <c r="A1278" s="217" t="s">
        <v>1560</v>
      </c>
      <c r="B1278" s="167"/>
      <c r="C1278" s="167"/>
      <c r="D1278" s="14" t="e">
        <f t="shared" si="19"/>
        <v>#DIV/0!</v>
      </c>
      <c r="E1278" s="133"/>
    </row>
    <row r="1279" customHeight="1" spans="1:5">
      <c r="A1279" s="217" t="s">
        <v>1561</v>
      </c>
      <c r="B1279" s="167"/>
      <c r="C1279" s="167"/>
      <c r="D1279" s="14" t="e">
        <f t="shared" si="19"/>
        <v>#DIV/0!</v>
      </c>
      <c r="E1279" s="133"/>
    </row>
    <row r="1280" customHeight="1" spans="1:5">
      <c r="A1280" s="217" t="s">
        <v>1562</v>
      </c>
      <c r="B1280" s="167"/>
      <c r="C1280" s="167"/>
      <c r="D1280" s="14" t="e">
        <f t="shared" si="19"/>
        <v>#DIV/0!</v>
      </c>
      <c r="E1280" s="133"/>
    </row>
    <row r="1281" customHeight="1" spans="1:5">
      <c r="A1281" s="217" t="s">
        <v>1563</v>
      </c>
      <c r="B1281" s="167"/>
      <c r="C1281" s="167"/>
      <c r="D1281" s="14" t="e">
        <f t="shared" si="19"/>
        <v>#DIV/0!</v>
      </c>
      <c r="E1281" s="133"/>
    </row>
    <row r="1282" customHeight="1" spans="1:5">
      <c r="A1282" s="217" t="s">
        <v>1564</v>
      </c>
      <c r="B1282" s="14">
        <f>SUM(B1283:B1285)</f>
        <v>0</v>
      </c>
      <c r="C1282" s="14">
        <f>SUM(C1283:C1285)</f>
        <v>0</v>
      </c>
      <c r="D1282" s="14" t="e">
        <f t="shared" si="19"/>
        <v>#DIV/0!</v>
      </c>
      <c r="E1282" s="133"/>
    </row>
    <row r="1283" customHeight="1" spans="1:5">
      <c r="A1283" s="217" t="s">
        <v>1565</v>
      </c>
      <c r="B1283" s="167"/>
      <c r="C1283" s="167"/>
      <c r="D1283" s="14" t="e">
        <f t="shared" si="19"/>
        <v>#DIV/0!</v>
      </c>
      <c r="E1283" s="133"/>
    </row>
    <row r="1284" customHeight="1" spans="1:5">
      <c r="A1284" s="217" t="s">
        <v>1566</v>
      </c>
      <c r="B1284" s="167"/>
      <c r="C1284" s="167"/>
      <c r="D1284" s="14" t="e">
        <f t="shared" si="19"/>
        <v>#DIV/0!</v>
      </c>
      <c r="E1284" s="133"/>
    </row>
    <row r="1285" customHeight="1" spans="1:5">
      <c r="A1285" s="217" t="s">
        <v>1567</v>
      </c>
      <c r="B1285" s="167"/>
      <c r="C1285" s="167"/>
      <c r="D1285" s="14" t="e">
        <f t="shared" si="19"/>
        <v>#DIV/0!</v>
      </c>
      <c r="E1285" s="133"/>
    </row>
    <row r="1286" customHeight="1" spans="1:5">
      <c r="A1286" s="217" t="s">
        <v>1568</v>
      </c>
      <c r="B1286" s="14">
        <f>SUM(B1287:B1291)</f>
        <v>0</v>
      </c>
      <c r="C1286" s="14">
        <f>SUM(C1287:C1291)</f>
        <v>0</v>
      </c>
      <c r="D1286" s="14" t="e">
        <f t="shared" ref="D1286:D1304" si="20">C1286/B1286</f>
        <v>#DIV/0!</v>
      </c>
      <c r="E1286" s="133"/>
    </row>
    <row r="1287" customHeight="1" spans="1:5">
      <c r="A1287" s="217" t="s">
        <v>1569</v>
      </c>
      <c r="B1287" s="167"/>
      <c r="C1287" s="167"/>
      <c r="D1287" s="14" t="e">
        <f t="shared" si="20"/>
        <v>#DIV/0!</v>
      </c>
      <c r="E1287" s="133"/>
    </row>
    <row r="1288" customHeight="1" spans="1:5">
      <c r="A1288" s="217" t="s">
        <v>1570</v>
      </c>
      <c r="B1288" s="167"/>
      <c r="C1288" s="167"/>
      <c r="D1288" s="14" t="e">
        <f t="shared" si="20"/>
        <v>#DIV/0!</v>
      </c>
      <c r="E1288" s="133"/>
    </row>
    <row r="1289" customHeight="1" spans="1:5">
      <c r="A1289" s="217" t="s">
        <v>1571</v>
      </c>
      <c r="B1289" s="167"/>
      <c r="C1289" s="167"/>
      <c r="D1289" s="14" t="e">
        <f t="shared" si="20"/>
        <v>#DIV/0!</v>
      </c>
      <c r="E1289" s="133"/>
    </row>
    <row r="1290" customHeight="1" spans="1:5">
      <c r="A1290" s="217" t="s">
        <v>1572</v>
      </c>
      <c r="B1290" s="167"/>
      <c r="C1290" s="167"/>
      <c r="D1290" s="14" t="e">
        <f t="shared" si="20"/>
        <v>#DIV/0!</v>
      </c>
      <c r="E1290" s="133"/>
    </row>
    <row r="1291" customHeight="1" spans="1:5">
      <c r="A1291" s="217" t="s">
        <v>1573</v>
      </c>
      <c r="B1291" s="167"/>
      <c r="C1291" s="167"/>
      <c r="D1291" s="14" t="e">
        <f t="shared" si="20"/>
        <v>#DIV/0!</v>
      </c>
      <c r="E1291" s="133"/>
    </row>
    <row r="1292" customHeight="1" spans="1:5">
      <c r="A1292" s="217" t="s">
        <v>1574</v>
      </c>
      <c r="B1292" s="167"/>
      <c r="C1292" s="167"/>
      <c r="D1292" s="14" t="e">
        <f t="shared" si="20"/>
        <v>#DIV/0!</v>
      </c>
      <c r="E1292" s="133"/>
    </row>
    <row r="1293" customHeight="1" spans="1:5">
      <c r="A1293" s="218" t="s">
        <v>1575</v>
      </c>
      <c r="B1293" s="167"/>
      <c r="C1293" s="167">
        <v>5000</v>
      </c>
      <c r="D1293" s="14" t="e">
        <f t="shared" si="20"/>
        <v>#DIV/0!</v>
      </c>
      <c r="E1293" s="133"/>
    </row>
    <row r="1294" customHeight="1" spans="1:5">
      <c r="A1294" s="218" t="s">
        <v>1576</v>
      </c>
      <c r="B1294" s="210">
        <f>B1295</f>
        <v>4445</v>
      </c>
      <c r="C1294" s="210">
        <f>C1295</f>
        <v>2000</v>
      </c>
      <c r="D1294" s="14">
        <f t="shared" si="20"/>
        <v>0.449943757030371</v>
      </c>
      <c r="E1294" s="133"/>
    </row>
    <row r="1295" customHeight="1" spans="1:5">
      <c r="A1295" s="218" t="s">
        <v>1577</v>
      </c>
      <c r="B1295" s="14">
        <f>SUM(B1296:B1299)</f>
        <v>4445</v>
      </c>
      <c r="C1295" s="14">
        <f>SUM(C1296:C1299)</f>
        <v>2000</v>
      </c>
      <c r="D1295" s="14">
        <f t="shared" si="20"/>
        <v>0.449943757030371</v>
      </c>
      <c r="E1295" s="133"/>
    </row>
    <row r="1296" customHeight="1" spans="1:5">
      <c r="A1296" s="218" t="s">
        <v>1578</v>
      </c>
      <c r="B1296" s="167">
        <v>4445</v>
      </c>
      <c r="C1296" s="167">
        <v>2000</v>
      </c>
      <c r="D1296" s="14">
        <f t="shared" si="20"/>
        <v>0.449943757030371</v>
      </c>
      <c r="E1296" s="133"/>
    </row>
    <row r="1297" customHeight="1" spans="1:5">
      <c r="A1297" s="218" t="s">
        <v>1579</v>
      </c>
      <c r="B1297" s="167"/>
      <c r="C1297" s="167"/>
      <c r="D1297" s="14" t="e">
        <f t="shared" si="20"/>
        <v>#DIV/0!</v>
      </c>
      <c r="E1297" s="133"/>
    </row>
    <row r="1298" customHeight="1" spans="1:5">
      <c r="A1298" s="218" t="s">
        <v>1580</v>
      </c>
      <c r="B1298" s="167"/>
      <c r="C1298" s="167"/>
      <c r="D1298" s="14" t="e">
        <f t="shared" si="20"/>
        <v>#DIV/0!</v>
      </c>
      <c r="E1298" s="133"/>
    </row>
    <row r="1299" customHeight="1" spans="1:5">
      <c r="A1299" s="218" t="s">
        <v>1581</v>
      </c>
      <c r="B1299" s="167"/>
      <c r="C1299" s="167"/>
      <c r="D1299" s="14" t="e">
        <f t="shared" si="20"/>
        <v>#DIV/0!</v>
      </c>
      <c r="E1299" s="133"/>
    </row>
    <row r="1300" customHeight="1" spans="1:5">
      <c r="A1300" s="63" t="s">
        <v>1582</v>
      </c>
      <c r="B1300" s="210">
        <f>B1301</f>
        <v>0</v>
      </c>
      <c r="C1300" s="210">
        <f>C1301</f>
        <v>0</v>
      </c>
      <c r="D1300" s="14" t="e">
        <f t="shared" si="20"/>
        <v>#DIV/0!</v>
      </c>
      <c r="E1300" s="133"/>
    </row>
    <row r="1301" customHeight="1" spans="1:5">
      <c r="A1301" s="63" t="s">
        <v>1583</v>
      </c>
      <c r="B1301" s="215"/>
      <c r="C1301" s="215"/>
      <c r="D1301" s="14" t="e">
        <f t="shared" si="20"/>
        <v>#DIV/0!</v>
      </c>
      <c r="E1301" s="214"/>
    </row>
    <row r="1302" customHeight="1" spans="1:5">
      <c r="A1302" s="63" t="s">
        <v>1584</v>
      </c>
      <c r="B1302" s="210">
        <f>B1303+B1304</f>
        <v>0</v>
      </c>
      <c r="C1302" s="210">
        <f>C1303+C1304</f>
        <v>10028</v>
      </c>
      <c r="D1302" s="14" t="e">
        <f t="shared" si="20"/>
        <v>#DIV/0!</v>
      </c>
      <c r="E1302" s="133"/>
    </row>
    <row r="1303" customHeight="1" spans="1:5">
      <c r="A1303" s="63" t="s">
        <v>1585</v>
      </c>
      <c r="B1303" s="167"/>
      <c r="C1303" s="167"/>
      <c r="D1303" s="14" t="e">
        <f t="shared" si="20"/>
        <v>#DIV/0!</v>
      </c>
      <c r="E1303" s="133"/>
    </row>
    <row r="1304" customHeight="1" spans="1:5">
      <c r="A1304" s="63" t="s">
        <v>1586</v>
      </c>
      <c r="B1304" s="167"/>
      <c r="C1304" s="167">
        <v>10028</v>
      </c>
      <c r="D1304" s="14" t="e">
        <f t="shared" si="20"/>
        <v>#DIV/0!</v>
      </c>
      <c r="E1304" s="133"/>
    </row>
    <row r="1305" customHeight="1" spans="1:5">
      <c r="A1305" s="63"/>
      <c r="B1305" s="130"/>
      <c r="C1305" s="130"/>
      <c r="D1305" s="130"/>
      <c r="E1305" s="133"/>
    </row>
    <row r="1306" customHeight="1" spans="1:5">
      <c r="A1306" s="63"/>
      <c r="B1306" s="130"/>
      <c r="C1306" s="130"/>
      <c r="D1306" s="130"/>
      <c r="E1306" s="133"/>
    </row>
    <row r="1307" customHeight="1" spans="1:5">
      <c r="A1307" s="139" t="s">
        <v>1086</v>
      </c>
      <c r="B1307" s="197">
        <f>B5+B251+B254+B266+B355+B409+B465+B521+B638+B709+B782+B801+B926+B990+B1056+B1076+B1091+B1101+B1165+B1183+B1236+B1294+B1300+B1302+B1293</f>
        <v>334108</v>
      </c>
      <c r="C1307" s="210">
        <f>C5+C251+C254+C266+C355+C409+C465+C521+C638+C709+C782+C801+C926+C990+C1056+C1076+C1091+C1101+C1165+C1183+C1236+C1294+C1300+C1302+C1293</f>
        <v>311640</v>
      </c>
      <c r="D1307" s="14">
        <f t="shared" ref="D1307" si="21">C1307/B1307</f>
        <v>0.932752283692698</v>
      </c>
      <c r="E1307" s="133"/>
    </row>
  </sheetData>
  <sheetProtection selectLockedCells="1"/>
  <autoFilter ref="A4:F1304">
    <extLst/>
  </autoFilter>
  <mergeCells count="1">
    <mergeCell ref="A2:E2"/>
  </mergeCells>
  <printOptions horizontalCentered="1"/>
  <pageMargins left="0.313888888888889" right="0.313888888888889" top="0.354166666666667" bottom="0.354166666666667" header="0.313888888888889" footer="0.313888888888889"/>
  <pageSetup paperSize="9" scale="80" orientation="portrait"/>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7"/>
  <sheetViews>
    <sheetView showGridLines="0" showZeros="0" zoomScale="93" zoomScaleNormal="93" workbookViewId="0">
      <pane ySplit="5" topLeftCell="A75" activePane="bottomLeft" state="frozen"/>
      <selection/>
      <selection pane="bottomLeft" activeCell="F7" sqref="F7"/>
    </sheetView>
  </sheetViews>
  <sheetFormatPr defaultColWidth="9" defaultRowHeight="14.25" outlineLevelCol="5"/>
  <cols>
    <col min="1" max="1" width="45" style="161" customWidth="1"/>
    <col min="2" max="2" width="20.5" style="161" customWidth="1"/>
    <col min="3" max="3" width="16.625" style="161" customWidth="1"/>
    <col min="4" max="4" width="43.625" style="161" customWidth="1"/>
    <col min="5" max="5" width="19.5" style="161" customWidth="1"/>
    <col min="6" max="6" width="16.625" style="161" customWidth="1"/>
    <col min="7" max="16384" width="9" style="161"/>
  </cols>
  <sheetData>
    <row r="1" ht="18" customHeight="1" spans="1:2">
      <c r="A1" s="159" t="s">
        <v>1587</v>
      </c>
      <c r="B1" s="159"/>
    </row>
    <row r="2" s="159" customFormat="1" ht="23.25" spans="1:6">
      <c r="A2" s="162" t="s">
        <v>1588</v>
      </c>
      <c r="B2" s="162"/>
      <c r="C2" s="162"/>
      <c r="D2" s="162"/>
      <c r="E2" s="162"/>
      <c r="F2" s="162"/>
    </row>
    <row r="3" ht="20.25" customHeight="1" spans="1:6">
      <c r="A3" s="159"/>
      <c r="B3" s="159"/>
      <c r="F3" s="163" t="s">
        <v>1589</v>
      </c>
    </row>
    <row r="4" ht="24.75" customHeight="1" spans="1:6">
      <c r="A4" s="164" t="s">
        <v>1590</v>
      </c>
      <c r="B4" s="165"/>
      <c r="C4" s="166"/>
      <c r="D4" s="164" t="s">
        <v>1591</v>
      </c>
      <c r="E4" s="165"/>
      <c r="F4" s="166"/>
    </row>
    <row r="5" ht="29.25" customHeight="1" spans="1:6">
      <c r="A5" s="167" t="s">
        <v>1592</v>
      </c>
      <c r="B5" s="168" t="s">
        <v>1593</v>
      </c>
      <c r="C5" s="167" t="s">
        <v>1594</v>
      </c>
      <c r="D5" s="167" t="s">
        <v>1592</v>
      </c>
      <c r="E5" s="168" t="s">
        <v>1593</v>
      </c>
      <c r="F5" s="167" t="s">
        <v>1594</v>
      </c>
    </row>
    <row r="6" ht="20.1" customHeight="1" spans="1:6">
      <c r="A6" s="169" t="s">
        <v>1595</v>
      </c>
      <c r="B6" s="170">
        <f>表一!B33</f>
        <v>82687</v>
      </c>
      <c r="C6" s="171">
        <f>表一!C33</f>
        <v>86900</v>
      </c>
      <c r="D6" s="169" t="s">
        <v>1596</v>
      </c>
      <c r="E6" s="170">
        <f>'表二（新）'!B1307</f>
        <v>334108</v>
      </c>
      <c r="F6" s="171">
        <f>'表二（新）'!C1307</f>
        <v>311640</v>
      </c>
    </row>
    <row r="7" ht="20.1" customHeight="1" spans="1:6">
      <c r="A7" s="172" t="s">
        <v>1597</v>
      </c>
      <c r="B7" s="173">
        <f>B8+B80+B81+B85+B86+B87+B88</f>
        <v>262445</v>
      </c>
      <c r="C7" s="173">
        <f>C8+C80+C81+C85+C86+C87+C88</f>
        <v>228560</v>
      </c>
      <c r="D7" s="172" t="s">
        <v>1598</v>
      </c>
      <c r="E7" s="173">
        <f>E8+E81+E82+E83+E84+E85+E86+E87</f>
        <v>11024</v>
      </c>
      <c r="F7" s="173">
        <f>F8+F81+F82+F83+F84+F85+F86+F87</f>
        <v>3820</v>
      </c>
    </row>
    <row r="8" ht="20.1" customHeight="1" spans="1:6">
      <c r="A8" s="174" t="s">
        <v>1599</v>
      </c>
      <c r="B8" s="175">
        <f>B9+B57+B16</f>
        <v>226458</v>
      </c>
      <c r="C8" s="175">
        <f>C9+C57+C16</f>
        <v>227966</v>
      </c>
      <c r="D8" s="174" t="s">
        <v>1600</v>
      </c>
      <c r="E8" s="175">
        <f>E9+E10</f>
        <v>3817</v>
      </c>
      <c r="F8" s="175">
        <f>F9+F10</f>
        <v>3817</v>
      </c>
    </row>
    <row r="9" ht="20.1" customHeight="1" spans="1:6">
      <c r="A9" s="174" t="s">
        <v>1601</v>
      </c>
      <c r="B9" s="175">
        <f>SUM(B10:B15)</f>
        <v>7702</v>
      </c>
      <c r="C9" s="175">
        <f>SUM(C10:C15)</f>
        <v>7702</v>
      </c>
      <c r="D9" s="174" t="s">
        <v>1602</v>
      </c>
      <c r="E9" s="176">
        <v>2164</v>
      </c>
      <c r="F9" s="177">
        <v>2164</v>
      </c>
    </row>
    <row r="10" ht="20.1" customHeight="1" spans="1:6">
      <c r="A10" s="55" t="s">
        <v>1603</v>
      </c>
      <c r="B10" s="55">
        <v>620</v>
      </c>
      <c r="C10" s="55">
        <v>620</v>
      </c>
      <c r="D10" s="174" t="s">
        <v>1604</v>
      </c>
      <c r="E10" s="176">
        <v>1653</v>
      </c>
      <c r="F10" s="177">
        <v>1653</v>
      </c>
    </row>
    <row r="11" ht="20.1" customHeight="1" spans="1:6">
      <c r="A11" s="55" t="s">
        <v>1605</v>
      </c>
      <c r="B11" s="55">
        <v>1455</v>
      </c>
      <c r="C11" s="55">
        <v>1455</v>
      </c>
      <c r="D11" s="174"/>
      <c r="E11" s="174"/>
      <c r="F11" s="174"/>
    </row>
    <row r="12" ht="20.1" customHeight="1" spans="1:6">
      <c r="A12" s="55" t="s">
        <v>1606</v>
      </c>
      <c r="B12" s="55">
        <v>1855</v>
      </c>
      <c r="C12" s="55">
        <v>1855</v>
      </c>
      <c r="D12" s="174" t="s">
        <v>0</v>
      </c>
      <c r="E12" s="174"/>
      <c r="F12" s="174"/>
    </row>
    <row r="13" ht="20.1" customHeight="1" spans="1:6">
      <c r="A13" s="55" t="s">
        <v>1607</v>
      </c>
      <c r="B13" s="55"/>
      <c r="C13" s="55"/>
      <c r="D13" s="174" t="s">
        <v>0</v>
      </c>
      <c r="E13" s="174"/>
      <c r="F13" s="174"/>
    </row>
    <row r="14" ht="20.1" customHeight="1" spans="1:6">
      <c r="A14" s="55" t="s">
        <v>1608</v>
      </c>
      <c r="B14" s="55">
        <v>2735</v>
      </c>
      <c r="C14" s="55">
        <v>2735</v>
      </c>
      <c r="D14" s="174" t="s">
        <v>0</v>
      </c>
      <c r="E14" s="174"/>
      <c r="F14" s="174"/>
    </row>
    <row r="15" ht="20.1" customHeight="1" spans="1:6">
      <c r="A15" s="55" t="s">
        <v>1609</v>
      </c>
      <c r="B15" s="55">
        <v>1037</v>
      </c>
      <c r="C15" s="55">
        <v>1037</v>
      </c>
      <c r="D15" s="174" t="s">
        <v>0</v>
      </c>
      <c r="E15" s="174"/>
      <c r="F15" s="174"/>
    </row>
    <row r="16" ht="20.1" customHeight="1" spans="1:6">
      <c r="A16" s="55" t="s">
        <v>1610</v>
      </c>
      <c r="B16" s="178">
        <v>162720</v>
      </c>
      <c r="C16" s="178">
        <v>153699</v>
      </c>
      <c r="D16" s="174" t="s">
        <v>0</v>
      </c>
      <c r="E16" s="174"/>
      <c r="F16" s="174"/>
    </row>
    <row r="17" ht="20.1" customHeight="1" spans="1:6">
      <c r="A17" s="55" t="s">
        <v>1611</v>
      </c>
      <c r="B17" s="55">
        <v>197</v>
      </c>
      <c r="C17" s="55">
        <v>197</v>
      </c>
      <c r="D17" s="174" t="s">
        <v>0</v>
      </c>
      <c r="E17" s="174"/>
      <c r="F17" s="174"/>
    </row>
    <row r="18" ht="20.1" customHeight="1" spans="1:6">
      <c r="A18" s="179" t="s">
        <v>1612</v>
      </c>
      <c r="B18" s="179">
        <v>46426</v>
      </c>
      <c r="C18" s="179">
        <v>48755</v>
      </c>
      <c r="D18" s="174" t="s">
        <v>0</v>
      </c>
      <c r="E18" s="174"/>
      <c r="F18" s="174"/>
    </row>
    <row r="19" ht="20.1" customHeight="1" spans="1:6">
      <c r="A19" s="180" t="s">
        <v>1613</v>
      </c>
      <c r="B19" s="180">
        <v>16458</v>
      </c>
      <c r="C19" s="180">
        <v>14570</v>
      </c>
      <c r="D19" s="174" t="s">
        <v>0</v>
      </c>
      <c r="E19" s="174"/>
      <c r="F19" s="174"/>
    </row>
    <row r="20" ht="20.1" customHeight="1" spans="1:6">
      <c r="A20" s="180" t="s">
        <v>1614</v>
      </c>
      <c r="B20" s="180">
        <v>2572</v>
      </c>
      <c r="C20" s="180">
        <v>3210</v>
      </c>
      <c r="D20" s="174" t="s">
        <v>0</v>
      </c>
      <c r="E20" s="174"/>
      <c r="F20" s="174"/>
    </row>
    <row r="21" ht="20.1" customHeight="1" spans="1:6">
      <c r="A21" s="180" t="s">
        <v>1615</v>
      </c>
      <c r="B21" s="180"/>
      <c r="C21" s="180"/>
      <c r="D21" s="174" t="s">
        <v>0</v>
      </c>
      <c r="E21" s="174"/>
      <c r="F21" s="174"/>
    </row>
    <row r="22" ht="20.1" customHeight="1" spans="1:6">
      <c r="A22" s="180" t="s">
        <v>1616</v>
      </c>
      <c r="B22" s="180">
        <v>108</v>
      </c>
      <c r="C22" s="180">
        <v>108</v>
      </c>
      <c r="D22" s="174" t="s">
        <v>0</v>
      </c>
      <c r="E22" s="174"/>
      <c r="F22" s="174"/>
    </row>
    <row r="23" ht="20.1" customHeight="1" spans="1:6">
      <c r="A23" s="180" t="s">
        <v>1617</v>
      </c>
      <c r="B23" s="180"/>
      <c r="C23" s="180"/>
      <c r="D23" s="174" t="s">
        <v>0</v>
      </c>
      <c r="E23" s="174"/>
      <c r="F23" s="174"/>
    </row>
    <row r="24" ht="20.1" customHeight="1" spans="1:6">
      <c r="A24" s="180" t="s">
        <v>1618</v>
      </c>
      <c r="B24" s="180">
        <v>643</v>
      </c>
      <c r="C24" s="180">
        <v>1048</v>
      </c>
      <c r="D24" s="174" t="s">
        <v>0</v>
      </c>
      <c r="E24" s="174"/>
      <c r="F24" s="174"/>
    </row>
    <row r="25" ht="20.1" customHeight="1" spans="1:6">
      <c r="A25" s="180" t="s">
        <v>1619</v>
      </c>
      <c r="B25" s="180">
        <v>11479</v>
      </c>
      <c r="C25" s="180">
        <v>9165</v>
      </c>
      <c r="D25" s="174" t="s">
        <v>0</v>
      </c>
      <c r="E25" s="174"/>
      <c r="F25" s="174"/>
    </row>
    <row r="26" ht="20.1" customHeight="1" spans="1:6">
      <c r="A26" s="180" t="s">
        <v>1620</v>
      </c>
      <c r="B26" s="180">
        <v>18418</v>
      </c>
      <c r="C26" s="180">
        <v>21480</v>
      </c>
      <c r="D26" s="174" t="s">
        <v>0</v>
      </c>
      <c r="E26" s="174"/>
      <c r="F26" s="174"/>
    </row>
    <row r="27" ht="20.1" customHeight="1" spans="1:6">
      <c r="A27" s="179" t="s">
        <v>1621</v>
      </c>
      <c r="B27" s="179">
        <v>21022</v>
      </c>
      <c r="C27" s="179">
        <v>20964</v>
      </c>
      <c r="D27" s="174" t="s">
        <v>0</v>
      </c>
      <c r="E27" s="174"/>
      <c r="F27" s="174"/>
    </row>
    <row r="28" ht="20.1" customHeight="1" spans="1:6">
      <c r="A28" s="180" t="s">
        <v>1622</v>
      </c>
      <c r="B28" s="180">
        <v>2575</v>
      </c>
      <c r="C28" s="180">
        <v>2160</v>
      </c>
      <c r="D28" s="180" t="s">
        <v>0</v>
      </c>
      <c r="E28" s="180"/>
      <c r="F28" s="180"/>
    </row>
    <row r="29" ht="20.1" customHeight="1" spans="1:6">
      <c r="A29" s="180" t="s">
        <v>1623</v>
      </c>
      <c r="B29" s="180">
        <v>2239</v>
      </c>
      <c r="C29" s="180">
        <v>3400</v>
      </c>
      <c r="D29" s="180" t="s">
        <v>0</v>
      </c>
      <c r="E29" s="180"/>
      <c r="F29" s="180"/>
    </row>
    <row r="30" ht="20.1" customHeight="1" spans="1:6">
      <c r="A30" s="180" t="s">
        <v>1624</v>
      </c>
      <c r="B30" s="180">
        <v>4272</v>
      </c>
      <c r="C30" s="180">
        <v>4047</v>
      </c>
      <c r="D30" s="180" t="s">
        <v>0</v>
      </c>
      <c r="E30" s="180"/>
      <c r="F30" s="180"/>
    </row>
    <row r="31" ht="20.1" customHeight="1" spans="1:6">
      <c r="A31" s="180" t="s">
        <v>1625</v>
      </c>
      <c r="B31" s="180">
        <v>16387</v>
      </c>
      <c r="C31" s="180">
        <v>15710</v>
      </c>
      <c r="D31" s="179" t="s">
        <v>0</v>
      </c>
      <c r="E31" s="179"/>
      <c r="F31" s="179"/>
    </row>
    <row r="32" ht="20.1" customHeight="1" spans="1:6">
      <c r="A32" s="180" t="s">
        <v>1626</v>
      </c>
      <c r="B32" s="180">
        <v>140</v>
      </c>
      <c r="C32" s="180">
        <v>140</v>
      </c>
      <c r="D32" s="180" t="s">
        <v>0</v>
      </c>
      <c r="E32" s="180"/>
      <c r="F32" s="180"/>
    </row>
    <row r="33" ht="20.1" customHeight="1" spans="1:6">
      <c r="A33" s="180" t="s">
        <v>1627</v>
      </c>
      <c r="B33" s="180">
        <v>3451</v>
      </c>
      <c r="C33" s="180">
        <v>3451</v>
      </c>
      <c r="D33" s="180" t="s">
        <v>0</v>
      </c>
      <c r="E33" s="180"/>
      <c r="F33" s="180"/>
    </row>
    <row r="34" ht="20.1" customHeight="1" spans="1:6">
      <c r="A34" s="180" t="s">
        <v>1628</v>
      </c>
      <c r="B34" s="180"/>
      <c r="C34" s="180"/>
      <c r="D34" s="180" t="s">
        <v>0</v>
      </c>
      <c r="E34" s="180"/>
      <c r="F34" s="180"/>
    </row>
    <row r="35" ht="20.1" customHeight="1" spans="1:6">
      <c r="A35" s="180" t="s">
        <v>1629</v>
      </c>
      <c r="B35" s="180"/>
      <c r="C35" s="180"/>
      <c r="D35" s="180" t="s">
        <v>0</v>
      </c>
      <c r="E35" s="180"/>
      <c r="F35" s="180"/>
    </row>
    <row r="36" ht="20.1" customHeight="1" spans="1:6">
      <c r="A36" s="181" t="s">
        <v>1630</v>
      </c>
      <c r="B36" s="180"/>
      <c r="C36" s="180"/>
      <c r="D36" s="180" t="s">
        <v>0</v>
      </c>
      <c r="E36" s="180"/>
      <c r="F36" s="180"/>
    </row>
    <row r="37" ht="20.1" customHeight="1" spans="1:6">
      <c r="A37" s="181" t="s">
        <v>1631</v>
      </c>
      <c r="B37" s="180"/>
      <c r="C37" s="180"/>
      <c r="D37" s="180" t="s">
        <v>0</v>
      </c>
      <c r="E37" s="180"/>
      <c r="F37" s="180"/>
    </row>
    <row r="38" ht="20.1" customHeight="1" spans="1:6">
      <c r="A38" s="181" t="s">
        <v>1632</v>
      </c>
      <c r="B38" s="180"/>
      <c r="C38" s="180"/>
      <c r="D38" s="180" t="s">
        <v>0</v>
      </c>
      <c r="E38" s="180"/>
      <c r="F38" s="180"/>
    </row>
    <row r="39" ht="20.1" customHeight="1" spans="1:6">
      <c r="A39" s="181" t="s">
        <v>1633</v>
      </c>
      <c r="B39" s="180"/>
      <c r="C39" s="180"/>
      <c r="D39" s="180" t="s">
        <v>0</v>
      </c>
      <c r="E39" s="180"/>
      <c r="F39" s="180"/>
    </row>
    <row r="40" ht="20.1" customHeight="1" spans="1:6">
      <c r="A40" s="181" t="s">
        <v>1634</v>
      </c>
      <c r="B40" s="180"/>
      <c r="C40" s="180"/>
      <c r="D40" s="174" t="s">
        <v>0</v>
      </c>
      <c r="E40" s="174"/>
      <c r="F40" s="174"/>
    </row>
    <row r="41" ht="20.1" customHeight="1" spans="1:6">
      <c r="A41" s="181" t="s">
        <v>1635</v>
      </c>
      <c r="B41" s="180"/>
      <c r="C41" s="180"/>
      <c r="D41" s="174" t="s">
        <v>0</v>
      </c>
      <c r="E41" s="174"/>
      <c r="F41" s="174"/>
    </row>
    <row r="42" ht="20.1" customHeight="1" spans="1:6">
      <c r="A42" s="181" t="s">
        <v>1636</v>
      </c>
      <c r="B42" s="180"/>
      <c r="C42" s="180"/>
      <c r="D42" s="174" t="s">
        <v>0</v>
      </c>
      <c r="E42" s="174"/>
      <c r="F42" s="174"/>
    </row>
    <row r="43" ht="20.1" customHeight="1" spans="1:6">
      <c r="A43" s="181" t="s">
        <v>1637</v>
      </c>
      <c r="B43" s="180"/>
      <c r="C43" s="180"/>
      <c r="D43" s="174" t="s">
        <v>0</v>
      </c>
      <c r="E43" s="174"/>
      <c r="F43" s="174"/>
    </row>
    <row r="44" ht="20.1" customHeight="1" spans="1:6">
      <c r="A44" s="181" t="s">
        <v>1638</v>
      </c>
      <c r="B44" s="180"/>
      <c r="C44" s="180"/>
      <c r="D44" s="174" t="s">
        <v>0</v>
      </c>
      <c r="E44" s="174"/>
      <c r="F44" s="174"/>
    </row>
    <row r="45" ht="20.1" customHeight="1" spans="1:6">
      <c r="A45" s="181" t="s">
        <v>1639</v>
      </c>
      <c r="B45" s="180"/>
      <c r="C45" s="180"/>
      <c r="D45" s="174" t="s">
        <v>0</v>
      </c>
      <c r="E45" s="174"/>
      <c r="F45" s="174"/>
    </row>
    <row r="46" ht="20.1" customHeight="1" spans="1:6">
      <c r="A46" s="181" t="s">
        <v>1640</v>
      </c>
      <c r="B46" s="180"/>
      <c r="C46" s="180"/>
      <c r="D46" s="174" t="s">
        <v>0</v>
      </c>
      <c r="E46" s="174"/>
      <c r="F46" s="174"/>
    </row>
    <row r="47" ht="20.1" customHeight="1" spans="1:6">
      <c r="A47" s="181" t="s">
        <v>1641</v>
      </c>
      <c r="B47" s="180"/>
      <c r="C47" s="180"/>
      <c r="D47" s="174" t="s">
        <v>0</v>
      </c>
      <c r="E47" s="174"/>
      <c r="F47" s="174"/>
    </row>
    <row r="48" ht="20.1" customHeight="1" spans="1:6">
      <c r="A48" s="181" t="s">
        <v>1642</v>
      </c>
      <c r="B48" s="180"/>
      <c r="C48" s="180"/>
      <c r="D48" s="174" t="s">
        <v>0</v>
      </c>
      <c r="E48" s="174"/>
      <c r="F48" s="174"/>
    </row>
    <row r="49" ht="20.1" customHeight="1" spans="1:6">
      <c r="A49" s="181" t="s">
        <v>1643</v>
      </c>
      <c r="B49" s="180"/>
      <c r="C49" s="180"/>
      <c r="D49" s="174" t="s">
        <v>0</v>
      </c>
      <c r="E49" s="174"/>
      <c r="F49" s="174"/>
    </row>
    <row r="50" ht="20.1" customHeight="1" spans="1:6">
      <c r="A50" s="181" t="s">
        <v>1644</v>
      </c>
      <c r="B50" s="180"/>
      <c r="C50" s="180"/>
      <c r="D50" s="174" t="s">
        <v>0</v>
      </c>
      <c r="E50" s="174"/>
      <c r="F50" s="174"/>
    </row>
    <row r="51" ht="20.1" customHeight="1" spans="1:6">
      <c r="A51" s="181" t="s">
        <v>1645</v>
      </c>
      <c r="B51" s="180"/>
      <c r="C51" s="180"/>
      <c r="D51" s="174" t="s">
        <v>0</v>
      </c>
      <c r="E51" s="174"/>
      <c r="F51" s="174"/>
    </row>
    <row r="52" ht="20.1" customHeight="1" spans="1:6">
      <c r="A52" s="181" t="s">
        <v>1646</v>
      </c>
      <c r="B52" s="180"/>
      <c r="C52" s="180"/>
      <c r="D52" s="174" t="s">
        <v>0</v>
      </c>
      <c r="E52" s="174"/>
      <c r="F52" s="174"/>
    </row>
    <row r="53" ht="20.1" customHeight="1" spans="1:6">
      <c r="A53" s="181" t="s">
        <v>1647</v>
      </c>
      <c r="B53" s="180"/>
      <c r="C53" s="180"/>
      <c r="D53" s="174" t="s">
        <v>0</v>
      </c>
      <c r="E53" s="174"/>
      <c r="F53" s="174"/>
    </row>
    <row r="54" ht="20.1" customHeight="1" spans="1:6">
      <c r="A54" s="181" t="s">
        <v>1648</v>
      </c>
      <c r="B54" s="180"/>
      <c r="C54" s="180"/>
      <c r="D54" s="180" t="s">
        <v>0</v>
      </c>
      <c r="E54" s="180"/>
      <c r="F54" s="180"/>
    </row>
    <row r="55" ht="20.1" customHeight="1" spans="1:6">
      <c r="A55" s="181" t="s">
        <v>1649</v>
      </c>
      <c r="B55" s="180"/>
      <c r="C55" s="180"/>
      <c r="D55" s="180" t="s">
        <v>0</v>
      </c>
      <c r="E55" s="180"/>
      <c r="F55" s="180"/>
    </row>
    <row r="56" ht="20.1" customHeight="1" spans="1:6">
      <c r="A56" s="180" t="s">
        <v>1650</v>
      </c>
      <c r="B56" s="180">
        <v>16333</v>
      </c>
      <c r="C56" s="180">
        <v>5294</v>
      </c>
      <c r="D56" s="180" t="s">
        <v>0</v>
      </c>
      <c r="E56" s="180"/>
      <c r="F56" s="180"/>
    </row>
    <row r="57" ht="20.1" customHeight="1" spans="1:6">
      <c r="A57" s="180" t="s">
        <v>1651</v>
      </c>
      <c r="B57" s="171">
        <f>SUM(B58:B77)</f>
        <v>56036</v>
      </c>
      <c r="C57" s="171">
        <f>SUM(C58:C77)</f>
        <v>66565</v>
      </c>
      <c r="D57" s="180" t="s">
        <v>0</v>
      </c>
      <c r="E57" s="180"/>
      <c r="F57" s="180"/>
    </row>
    <row r="58" ht="20.1" customHeight="1" spans="1:6">
      <c r="A58" s="180" t="s">
        <v>1412</v>
      </c>
      <c r="B58" s="182">
        <v>881</v>
      </c>
      <c r="C58" s="182">
        <v>856</v>
      </c>
      <c r="D58" s="180" t="s">
        <v>0</v>
      </c>
      <c r="E58" s="180"/>
      <c r="F58" s="180"/>
    </row>
    <row r="59" ht="20.1" customHeight="1" spans="1:6">
      <c r="A59" s="180" t="s">
        <v>1652</v>
      </c>
      <c r="B59" s="182"/>
      <c r="C59" s="182"/>
      <c r="D59" s="180"/>
      <c r="E59" s="180"/>
      <c r="F59" s="180"/>
    </row>
    <row r="60" ht="20.1" customHeight="1" spans="1:6">
      <c r="A60" s="180" t="s">
        <v>1653</v>
      </c>
      <c r="B60" s="55"/>
      <c r="C60" s="55"/>
      <c r="D60" s="180"/>
      <c r="E60" s="180"/>
      <c r="F60" s="180"/>
    </row>
    <row r="61" ht="20.1" customHeight="1" spans="1:6">
      <c r="A61" s="180" t="s">
        <v>1654</v>
      </c>
      <c r="B61" s="55">
        <v>1335</v>
      </c>
      <c r="C61" s="55">
        <v>86</v>
      </c>
      <c r="D61" s="180"/>
      <c r="E61" s="174"/>
      <c r="F61" s="174"/>
    </row>
    <row r="62" ht="20.1" customHeight="1" spans="1:6">
      <c r="A62" s="180" t="s">
        <v>1413</v>
      </c>
      <c r="B62" s="183">
        <v>2727</v>
      </c>
      <c r="C62" s="183">
        <v>4767</v>
      </c>
      <c r="D62" s="180"/>
      <c r="E62" s="174"/>
      <c r="F62" s="174"/>
    </row>
    <row r="63" ht="20.1" customHeight="1" spans="1:6">
      <c r="A63" s="180" t="s">
        <v>1655</v>
      </c>
      <c r="B63" s="55">
        <v>160</v>
      </c>
      <c r="C63" s="55">
        <v>160</v>
      </c>
      <c r="D63" s="180"/>
      <c r="E63" s="174"/>
      <c r="F63" s="174"/>
    </row>
    <row r="64" ht="20.1" customHeight="1" spans="1:6">
      <c r="A64" s="180" t="s">
        <v>1656</v>
      </c>
      <c r="B64" s="55">
        <v>787</v>
      </c>
      <c r="C64" s="55">
        <v>773</v>
      </c>
      <c r="D64" s="180"/>
      <c r="E64" s="174"/>
      <c r="F64" s="174"/>
    </row>
    <row r="65" ht="19.5" customHeight="1" spans="1:6">
      <c r="A65" s="180" t="s">
        <v>1657</v>
      </c>
      <c r="B65" s="55">
        <v>6332</v>
      </c>
      <c r="C65" s="55">
        <v>6132</v>
      </c>
      <c r="D65" s="180"/>
      <c r="E65" s="184"/>
      <c r="F65" s="184"/>
    </row>
    <row r="66" s="160" customFormat="1" ht="20.1" customHeight="1" spans="1:6">
      <c r="A66" s="180" t="s">
        <v>1658</v>
      </c>
      <c r="B66" s="184">
        <v>5652</v>
      </c>
      <c r="C66" s="184">
        <v>5642</v>
      </c>
      <c r="D66" s="180"/>
      <c r="E66" s="184"/>
      <c r="F66" s="184"/>
    </row>
    <row r="67" ht="20.1" customHeight="1" spans="1:6">
      <c r="A67" s="180" t="s">
        <v>1416</v>
      </c>
      <c r="B67" s="55">
        <v>1876</v>
      </c>
      <c r="C67" s="55">
        <v>1876</v>
      </c>
      <c r="D67" s="180"/>
      <c r="E67" s="55"/>
      <c r="F67" s="55"/>
    </row>
    <row r="68" ht="20.1" customHeight="1" spans="1:6">
      <c r="A68" s="180" t="s">
        <v>1659</v>
      </c>
      <c r="B68" s="55">
        <v>170</v>
      </c>
      <c r="C68" s="55">
        <v>164</v>
      </c>
      <c r="D68" s="180"/>
      <c r="E68" s="55"/>
      <c r="F68" s="55"/>
    </row>
    <row r="69" ht="20.1" customHeight="1" spans="1:6">
      <c r="A69" s="180" t="s">
        <v>1660</v>
      </c>
      <c r="B69" s="55">
        <v>22013</v>
      </c>
      <c r="C69" s="55">
        <v>26580</v>
      </c>
      <c r="D69" s="180"/>
      <c r="E69" s="55"/>
      <c r="F69" s="55"/>
    </row>
    <row r="70" ht="20.1" customHeight="1" spans="1:6">
      <c r="A70" s="180" t="s">
        <v>1417</v>
      </c>
      <c r="B70" s="55">
        <v>3374</v>
      </c>
      <c r="C70" s="55">
        <v>4534</v>
      </c>
      <c r="D70" s="180"/>
      <c r="E70" s="55"/>
      <c r="F70" s="55"/>
    </row>
    <row r="71" ht="20.1" customHeight="1" spans="1:6">
      <c r="A71" s="180" t="s">
        <v>1661</v>
      </c>
      <c r="B71" s="55">
        <v>112</v>
      </c>
      <c r="C71" s="55">
        <v>97</v>
      </c>
      <c r="D71" s="180"/>
      <c r="E71" s="55"/>
      <c r="F71" s="55"/>
    </row>
    <row r="72" ht="20.1" customHeight="1" spans="1:6">
      <c r="A72" s="180" t="s">
        <v>1662</v>
      </c>
      <c r="B72" s="55">
        <v>957</v>
      </c>
      <c r="C72" s="55">
        <v>941</v>
      </c>
      <c r="D72" s="180"/>
      <c r="E72" s="55"/>
      <c r="F72" s="55"/>
    </row>
    <row r="73" ht="20.1" customHeight="1" spans="1:6">
      <c r="A73" s="180" t="s">
        <v>1663</v>
      </c>
      <c r="B73" s="55">
        <v>56</v>
      </c>
      <c r="C73" s="55"/>
      <c r="D73" s="180"/>
      <c r="E73" s="55"/>
      <c r="F73" s="55"/>
    </row>
    <row r="74" ht="20.1" customHeight="1" spans="1:6">
      <c r="A74" s="180" t="s">
        <v>1664</v>
      </c>
      <c r="B74" s="55">
        <v>2628</v>
      </c>
      <c r="C74" s="55">
        <v>2668</v>
      </c>
      <c r="D74" s="180"/>
      <c r="E74" s="55"/>
      <c r="F74" s="55"/>
    </row>
    <row r="75" ht="20.1" customHeight="1" spans="1:6">
      <c r="A75" s="180" t="s">
        <v>1418</v>
      </c>
      <c r="B75" s="55">
        <v>6850</v>
      </c>
      <c r="C75" s="55">
        <v>11163</v>
      </c>
      <c r="D75" s="180"/>
      <c r="E75" s="55"/>
      <c r="F75" s="55"/>
    </row>
    <row r="76" ht="20.1" customHeight="1" spans="1:6">
      <c r="A76" s="180" t="s">
        <v>1665</v>
      </c>
      <c r="B76" s="55">
        <v>126</v>
      </c>
      <c r="C76" s="55">
        <v>126</v>
      </c>
      <c r="D76" s="180"/>
      <c r="E76" s="55"/>
      <c r="F76" s="55"/>
    </row>
    <row r="77" ht="20.1" customHeight="1" spans="1:6">
      <c r="A77" s="182" t="s">
        <v>1666</v>
      </c>
      <c r="B77" s="55"/>
      <c r="C77" s="55"/>
      <c r="D77" s="185"/>
      <c r="E77" s="55"/>
      <c r="F77" s="55"/>
    </row>
    <row r="78" ht="20.1" customHeight="1" spans="1:6">
      <c r="A78" s="182"/>
      <c r="B78" s="55"/>
      <c r="C78" s="55"/>
      <c r="D78" s="185"/>
      <c r="E78" s="186"/>
      <c r="F78" s="186"/>
    </row>
    <row r="79" ht="20.1" customHeight="1" spans="1:6">
      <c r="A79" s="182"/>
      <c r="B79" s="187"/>
      <c r="C79" s="187"/>
      <c r="D79" s="185"/>
      <c r="E79" s="187"/>
      <c r="F79" s="187"/>
    </row>
    <row r="80" ht="20.1" customHeight="1" spans="1:6">
      <c r="A80" s="55" t="s">
        <v>1667</v>
      </c>
      <c r="B80" s="188">
        <v>108</v>
      </c>
      <c r="C80" s="178">
        <f>E82</f>
        <v>294</v>
      </c>
      <c r="D80" s="180" t="s">
        <v>0</v>
      </c>
      <c r="E80" s="188"/>
      <c r="F80" s="188"/>
    </row>
    <row r="81" ht="20.1" customHeight="1" spans="1:6">
      <c r="A81" s="55" t="s">
        <v>1668</v>
      </c>
      <c r="B81" s="178">
        <f>SUM(B82:B84)</f>
        <v>14216</v>
      </c>
      <c r="C81" s="178">
        <f>SUM(C82:C84)</f>
        <v>300</v>
      </c>
      <c r="D81" s="189" t="s">
        <v>1669</v>
      </c>
      <c r="E81" s="55"/>
      <c r="F81" s="55"/>
    </row>
    <row r="82" ht="20.1" customHeight="1" spans="1:6">
      <c r="A82" s="55" t="s">
        <v>1670</v>
      </c>
      <c r="B82" s="55">
        <v>10000</v>
      </c>
      <c r="C82" s="55"/>
      <c r="D82" s="174" t="s">
        <v>1671</v>
      </c>
      <c r="E82" s="178">
        <f>B98-E6-E8-E81-E83-E84-E85-E86-E87</f>
        <v>294</v>
      </c>
      <c r="F82" s="178">
        <f>C98-F6-F8-F81-F83-F84-F85-F86-F87</f>
        <v>3</v>
      </c>
    </row>
    <row r="83" ht="20.1" customHeight="1" spans="1:6">
      <c r="A83" s="55" t="s">
        <v>1672</v>
      </c>
      <c r="B83" s="188"/>
      <c r="C83" s="188">
        <v>300</v>
      </c>
      <c r="D83" s="184" t="s">
        <v>1673</v>
      </c>
      <c r="E83" s="55">
        <v>6913</v>
      </c>
      <c r="F83" s="55"/>
    </row>
    <row r="84" ht="20.1" customHeight="1" spans="1:6">
      <c r="A84" s="55" t="s">
        <v>1674</v>
      </c>
      <c r="B84" s="188">
        <v>4216</v>
      </c>
      <c r="C84" s="188"/>
      <c r="D84" s="184" t="s">
        <v>1675</v>
      </c>
      <c r="E84" s="188"/>
      <c r="F84" s="188"/>
    </row>
    <row r="85" ht="20.1" customHeight="1" spans="1:6">
      <c r="A85" s="184" t="s">
        <v>1676</v>
      </c>
      <c r="B85" s="188"/>
      <c r="C85" s="188"/>
      <c r="D85" s="55" t="s">
        <v>1677</v>
      </c>
      <c r="E85" s="188"/>
      <c r="F85" s="188"/>
    </row>
    <row r="86" ht="20.1" customHeight="1" spans="1:6">
      <c r="A86" s="55" t="s">
        <v>1678</v>
      </c>
      <c r="B86" s="188">
        <v>21663</v>
      </c>
      <c r="C86" s="188"/>
      <c r="D86" s="190" t="s">
        <v>1679</v>
      </c>
      <c r="E86" s="188"/>
      <c r="F86" s="188"/>
    </row>
    <row r="87" ht="20.1" customHeight="1" spans="1:6">
      <c r="A87" s="55" t="s">
        <v>1680</v>
      </c>
      <c r="B87" s="188"/>
      <c r="C87" s="188"/>
      <c r="D87" s="190" t="s">
        <v>1681</v>
      </c>
      <c r="E87" s="188"/>
      <c r="F87" s="188"/>
    </row>
    <row r="88" ht="19.15" customHeight="1" spans="1:6">
      <c r="A88" s="191" t="s">
        <v>1682</v>
      </c>
      <c r="B88" s="188"/>
      <c r="C88" s="188"/>
      <c r="D88" s="55"/>
      <c r="E88" s="188"/>
      <c r="F88" s="188"/>
    </row>
    <row r="89" ht="22.15" customHeight="1" spans="1:6">
      <c r="A89" s="55"/>
      <c r="B89" s="188"/>
      <c r="C89" s="188"/>
      <c r="D89" s="55"/>
      <c r="E89" s="188"/>
      <c r="F89" s="188"/>
    </row>
    <row r="90" ht="15" spans="1:6">
      <c r="A90" s="55"/>
      <c r="B90" s="188"/>
      <c r="C90" s="188"/>
      <c r="D90" s="55"/>
      <c r="E90" s="188"/>
      <c r="F90" s="188"/>
    </row>
    <row r="91" ht="15" spans="1:6">
      <c r="A91" s="55"/>
      <c r="B91" s="188"/>
      <c r="C91" s="188"/>
      <c r="D91" s="55" t="s">
        <v>0</v>
      </c>
      <c r="E91" s="188"/>
      <c r="F91" s="188"/>
    </row>
    <row r="92" ht="15" spans="1:6">
      <c r="A92" s="55"/>
      <c r="B92" s="188"/>
      <c r="C92" s="188"/>
      <c r="D92" s="55" t="s">
        <v>0</v>
      </c>
      <c r="E92" s="188"/>
      <c r="F92" s="188"/>
    </row>
    <row r="93" ht="15" spans="1:6">
      <c r="A93" s="55"/>
      <c r="B93" s="188"/>
      <c r="C93" s="188"/>
      <c r="D93" s="55" t="s">
        <v>0</v>
      </c>
      <c r="E93" s="188"/>
      <c r="F93" s="188"/>
    </row>
    <row r="94" ht="15" spans="1:6">
      <c r="A94" s="55"/>
      <c r="B94" s="188"/>
      <c r="C94" s="188"/>
      <c r="D94" s="55" t="s">
        <v>0</v>
      </c>
      <c r="E94" s="188"/>
      <c r="F94" s="188"/>
    </row>
    <row r="95" ht="15" spans="1:6">
      <c r="A95" s="55"/>
      <c r="B95" s="188"/>
      <c r="C95" s="188"/>
      <c r="D95" s="55"/>
      <c r="E95" s="188"/>
      <c r="F95" s="188"/>
    </row>
    <row r="96" ht="15" spans="1:6">
      <c r="A96" s="55"/>
      <c r="B96" s="188"/>
      <c r="C96" s="188"/>
      <c r="D96" s="55"/>
      <c r="E96" s="188"/>
      <c r="F96" s="188"/>
    </row>
    <row r="97" ht="15" spans="1:6">
      <c r="A97" s="55"/>
      <c r="B97" s="188"/>
      <c r="C97" s="188"/>
      <c r="D97" s="55"/>
      <c r="E97" s="188"/>
      <c r="F97" s="188"/>
    </row>
    <row r="98" ht="15" spans="1:6">
      <c r="A98" s="187" t="s">
        <v>1683</v>
      </c>
      <c r="B98" s="178">
        <f>B6+B7</f>
        <v>345132</v>
      </c>
      <c r="C98" s="178">
        <f>C6+C7</f>
        <v>315460</v>
      </c>
      <c r="D98" s="187" t="s">
        <v>1684</v>
      </c>
      <c r="E98" s="178">
        <f>E6+E7</f>
        <v>345132</v>
      </c>
      <c r="F98" s="178">
        <f>F6+F7</f>
        <v>315460</v>
      </c>
    </row>
    <row r="99" spans="4:4">
      <c r="D99" s="192"/>
    </row>
    <row r="100" spans="4:4">
      <c r="D100" s="192"/>
    </row>
    <row r="101" spans="4:4">
      <c r="D101" s="192"/>
    </row>
    <row r="102" spans="4:4">
      <c r="D102" s="192"/>
    </row>
    <row r="103" spans="4:4">
      <c r="D103" s="192"/>
    </row>
    <row r="104" spans="4:4">
      <c r="D104" s="192"/>
    </row>
    <row r="105" spans="4:4">
      <c r="D105" s="192"/>
    </row>
    <row r="106" spans="4:4">
      <c r="D106" s="192"/>
    </row>
    <row r="107" spans="4:4">
      <c r="D107" s="192"/>
    </row>
    <row r="108" spans="4:4">
      <c r="D108" s="192"/>
    </row>
    <row r="109" spans="4:4">
      <c r="D109" s="192"/>
    </row>
    <row r="110" spans="4:4">
      <c r="D110" s="192"/>
    </row>
    <row r="111" spans="4:4">
      <c r="D111" s="192"/>
    </row>
    <row r="112" spans="4:4">
      <c r="D112" s="192"/>
    </row>
    <row r="113" spans="4:4">
      <c r="D113" s="192"/>
    </row>
    <row r="114" spans="4:4">
      <c r="D114" s="192"/>
    </row>
    <row r="115" spans="4:4">
      <c r="D115" s="192"/>
    </row>
    <row r="116" spans="4:4">
      <c r="D116" s="192"/>
    </row>
    <row r="117" spans="4:4">
      <c r="D117" s="192"/>
    </row>
  </sheetData>
  <sheetProtection selectLockedCells="1"/>
  <protectedRanges>
    <protectedRange password="CC35" sqref="B36:C55" name="区域1" securityDescriptor=""/>
  </protectedRanges>
  <autoFilter ref="A5:F77">
    <extLst/>
  </autoFilter>
  <mergeCells count="3">
    <mergeCell ref="A2:F2"/>
    <mergeCell ref="A4:C4"/>
    <mergeCell ref="D4:F4"/>
  </mergeCells>
  <printOptions horizontalCentered="1"/>
  <pageMargins left="0.471527777777778" right="0.471527777777778" top="0.590277777777778" bottom="0.471527777777778" header="0.313888888888889" footer="0.313888888888889"/>
  <pageSetup paperSize="9" scale="75"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5"/>
  <sheetViews>
    <sheetView showGridLines="0" showZeros="0" workbookViewId="0">
      <pane xSplit="1" ySplit="5" topLeftCell="B210" activePane="bottomRight" state="frozen"/>
      <selection/>
      <selection pane="topRight"/>
      <selection pane="bottomLeft"/>
      <selection pane="bottomRight" activeCell="G218" sqref="G218"/>
    </sheetView>
  </sheetViews>
  <sheetFormatPr defaultColWidth="9" defaultRowHeight="15"/>
  <cols>
    <col min="1" max="1" width="45.25" style="3" customWidth="1"/>
    <col min="2" max="2" width="15.5" style="3" customWidth="1"/>
    <col min="3" max="3" width="15.25" style="3" customWidth="1"/>
    <col min="4" max="4" width="14.375" style="3" customWidth="1"/>
    <col min="5" max="5" width="13.875" style="3" customWidth="1"/>
    <col min="6" max="7" width="15.25" style="3" customWidth="1"/>
    <col min="8" max="8" width="15.5" style="3" customWidth="1"/>
    <col min="9" max="9" width="18.375" style="3" customWidth="1"/>
    <col min="10" max="16384" width="9" style="3"/>
  </cols>
  <sheetData>
    <row r="1" ht="14.25" spans="1:1">
      <c r="A1" s="144" t="s">
        <v>29</v>
      </c>
    </row>
    <row r="2" ht="23.25" spans="1:8">
      <c r="A2" s="32" t="s">
        <v>1685</v>
      </c>
      <c r="B2" s="32"/>
      <c r="C2" s="32"/>
      <c r="D2" s="32"/>
      <c r="E2" s="32"/>
      <c r="F2" s="32"/>
      <c r="G2" s="32"/>
      <c r="H2" s="32"/>
    </row>
    <row r="3" ht="18" customHeight="1" spans="8:8">
      <c r="H3" s="5" t="s">
        <v>34</v>
      </c>
    </row>
    <row r="4" s="142" customFormat="1" ht="31.5" customHeight="1" spans="1:9">
      <c r="A4" s="16" t="s">
        <v>1592</v>
      </c>
      <c r="B4" s="145" t="s">
        <v>1686</v>
      </c>
      <c r="C4" s="145" t="s">
        <v>1687</v>
      </c>
      <c r="D4" s="145" t="s">
        <v>1688</v>
      </c>
      <c r="E4" s="146" t="s">
        <v>1689</v>
      </c>
      <c r="F4" s="146" t="s">
        <v>1690</v>
      </c>
      <c r="G4" s="145" t="s">
        <v>1691</v>
      </c>
      <c r="H4" s="145" t="s">
        <v>1692</v>
      </c>
      <c r="I4" s="141" t="s">
        <v>1693</v>
      </c>
    </row>
    <row r="5" s="142" customFormat="1" ht="27" customHeight="1" spans="1:9">
      <c r="A5" s="16"/>
      <c r="B5" s="145"/>
      <c r="C5" s="145"/>
      <c r="D5" s="145"/>
      <c r="E5" s="146"/>
      <c r="F5" s="146"/>
      <c r="G5" s="145"/>
      <c r="H5" s="145"/>
      <c r="I5" s="141"/>
    </row>
    <row r="6" ht="20.1" customHeight="1" spans="1:9">
      <c r="A6" s="147" t="s">
        <v>73</v>
      </c>
      <c r="B6" s="148">
        <f>'表二（新）'!C5</f>
        <v>37269</v>
      </c>
      <c r="C6" s="149">
        <f>SUM(C7:C33)</f>
        <v>36413</v>
      </c>
      <c r="D6" s="149">
        <f t="shared" ref="D6:H6" si="0">SUM(D7:D33)</f>
        <v>856</v>
      </c>
      <c r="E6" s="149">
        <f t="shared" si="0"/>
        <v>0</v>
      </c>
      <c r="F6" s="149">
        <f t="shared" si="0"/>
        <v>0</v>
      </c>
      <c r="G6" s="149">
        <f t="shared" si="0"/>
        <v>0</v>
      </c>
      <c r="H6" s="149">
        <f t="shared" si="0"/>
        <v>0</v>
      </c>
      <c r="I6" s="46">
        <f>IF(B6=SUM(C6:H6),0,"散总不符")</f>
        <v>0</v>
      </c>
    </row>
    <row r="7" ht="20.1" customHeight="1" spans="1:9">
      <c r="A7" s="150" t="s">
        <v>74</v>
      </c>
      <c r="B7" s="148">
        <f>'表二（新）'!C6</f>
        <v>823</v>
      </c>
      <c r="C7" s="151">
        <v>823</v>
      </c>
      <c r="D7" s="151"/>
      <c r="E7" s="151"/>
      <c r="F7" s="151"/>
      <c r="G7" s="151"/>
      <c r="H7" s="151"/>
      <c r="I7" s="46">
        <f>IF(B7=SUM(C7:H7),0,"散总不符")</f>
        <v>0</v>
      </c>
    </row>
    <row r="8" ht="20.1" customHeight="1" spans="1:9">
      <c r="A8" s="150" t="s">
        <v>86</v>
      </c>
      <c r="B8" s="148">
        <f>'表二（新）'!C18</f>
        <v>587</v>
      </c>
      <c r="C8" s="151">
        <v>587</v>
      </c>
      <c r="D8" s="151"/>
      <c r="E8" s="151"/>
      <c r="F8" s="151"/>
      <c r="G8" s="151"/>
      <c r="H8" s="151"/>
      <c r="I8" s="46">
        <f t="shared" ref="I8:I70" si="1">IF(B8=SUM(C8:H8),0,"散总不符")</f>
        <v>0</v>
      </c>
    </row>
    <row r="9" ht="20.1" customHeight="1" spans="1:9">
      <c r="A9" s="150" t="s">
        <v>91</v>
      </c>
      <c r="B9" s="148">
        <f>'表二（新）'!C27</f>
        <v>13441</v>
      </c>
      <c r="C9" s="151">
        <v>13401</v>
      </c>
      <c r="D9" s="151">
        <v>40</v>
      </c>
      <c r="E9" s="151"/>
      <c r="F9" s="151"/>
      <c r="G9" s="151"/>
      <c r="H9" s="151"/>
      <c r="I9" s="46">
        <f t="shared" si="1"/>
        <v>0</v>
      </c>
    </row>
    <row r="10" ht="20.1" customHeight="1" spans="1:9">
      <c r="A10" s="150" t="s">
        <v>99</v>
      </c>
      <c r="B10" s="148">
        <f>'表二（新）'!C38</f>
        <v>840</v>
      </c>
      <c r="C10" s="151">
        <v>640</v>
      </c>
      <c r="D10" s="151">
        <v>200</v>
      </c>
      <c r="E10" s="151"/>
      <c r="F10" s="151"/>
      <c r="G10" s="151"/>
      <c r="H10" s="151"/>
      <c r="I10" s="46">
        <f t="shared" si="1"/>
        <v>0</v>
      </c>
    </row>
    <row r="11" ht="20.1" customHeight="1" spans="1:9">
      <c r="A11" s="152" t="s">
        <v>107</v>
      </c>
      <c r="B11" s="148">
        <f>'表二（新）'!C50</f>
        <v>760</v>
      </c>
      <c r="C11" s="151">
        <v>746</v>
      </c>
      <c r="D11" s="151">
        <v>14</v>
      </c>
      <c r="E11" s="151"/>
      <c r="F11" s="151"/>
      <c r="G11" s="151"/>
      <c r="H11" s="151"/>
      <c r="I11" s="46">
        <f t="shared" si="1"/>
        <v>0</v>
      </c>
    </row>
    <row r="12" ht="20.1" customHeight="1" spans="1:9">
      <c r="A12" s="150" t="s">
        <v>114</v>
      </c>
      <c r="B12" s="148">
        <f>'表二（新）'!C61</f>
        <v>2841</v>
      </c>
      <c r="C12" s="151">
        <v>2672</v>
      </c>
      <c r="D12" s="151">
        <v>169</v>
      </c>
      <c r="E12" s="151"/>
      <c r="F12" s="151"/>
      <c r="G12" s="151"/>
      <c r="H12" s="151"/>
      <c r="I12" s="46">
        <f t="shared" si="1"/>
        <v>0</v>
      </c>
    </row>
    <row r="13" ht="20.1" customHeight="1" spans="1:9">
      <c r="A13" s="150" t="s">
        <v>121</v>
      </c>
      <c r="B13" s="148">
        <f>'表二（新）'!C72</f>
        <v>3500</v>
      </c>
      <c r="C13" s="151">
        <v>3500</v>
      </c>
      <c r="D13" s="151"/>
      <c r="E13" s="151"/>
      <c r="F13" s="151"/>
      <c r="G13" s="151"/>
      <c r="H13" s="151"/>
      <c r="I13" s="46">
        <f t="shared" si="1"/>
        <v>0</v>
      </c>
    </row>
    <row r="14" ht="20.1" customHeight="1" spans="1:9">
      <c r="A14" s="152" t="s">
        <v>128</v>
      </c>
      <c r="B14" s="148">
        <f>'表二（新）'!C84</f>
        <v>275</v>
      </c>
      <c r="C14" s="151">
        <v>267</v>
      </c>
      <c r="D14" s="151">
        <v>8</v>
      </c>
      <c r="E14" s="151"/>
      <c r="F14" s="151"/>
      <c r="G14" s="151"/>
      <c r="H14" s="151"/>
      <c r="I14" s="46">
        <f t="shared" si="1"/>
        <v>0</v>
      </c>
    </row>
    <row r="15" ht="20.1" customHeight="1" spans="1:9">
      <c r="A15" s="150" t="s">
        <v>132</v>
      </c>
      <c r="B15" s="148">
        <f>'表二（新）'!C93</f>
        <v>0</v>
      </c>
      <c r="C15" s="151"/>
      <c r="D15" s="151"/>
      <c r="E15" s="151"/>
      <c r="F15" s="151"/>
      <c r="G15" s="151"/>
      <c r="H15" s="151"/>
      <c r="I15" s="46">
        <f t="shared" si="1"/>
        <v>0</v>
      </c>
    </row>
    <row r="16" ht="20.1" customHeight="1" spans="1:9">
      <c r="A16" s="152" t="s">
        <v>137</v>
      </c>
      <c r="B16" s="148">
        <f>'表二（新）'!C106</f>
        <v>575</v>
      </c>
      <c r="C16" s="151">
        <v>575</v>
      </c>
      <c r="D16" s="151"/>
      <c r="E16" s="151"/>
      <c r="F16" s="151"/>
      <c r="G16" s="151"/>
      <c r="H16" s="151"/>
      <c r="I16" s="46">
        <f t="shared" si="1"/>
        <v>0</v>
      </c>
    </row>
    <row r="17" ht="20.1" customHeight="1" spans="1:9">
      <c r="A17" s="153" t="s">
        <v>148</v>
      </c>
      <c r="B17" s="148">
        <f>'表二（新）'!C116</f>
        <v>1219</v>
      </c>
      <c r="C17" s="151">
        <v>1219</v>
      </c>
      <c r="D17" s="151"/>
      <c r="E17" s="151"/>
      <c r="F17" s="151"/>
      <c r="G17" s="151"/>
      <c r="H17" s="151"/>
      <c r="I17" s="46">
        <f t="shared" si="1"/>
        <v>0</v>
      </c>
    </row>
    <row r="18" ht="20.1" customHeight="1" spans="1:9">
      <c r="A18" s="153" t="s">
        <v>153</v>
      </c>
      <c r="B18" s="148">
        <f>'表二（新）'!C125</f>
        <v>3024</v>
      </c>
      <c r="C18" s="151">
        <v>3024</v>
      </c>
      <c r="D18" s="151"/>
      <c r="E18" s="151"/>
      <c r="F18" s="151"/>
      <c r="G18" s="151"/>
      <c r="H18" s="151"/>
      <c r="I18" s="46">
        <f t="shared" si="1"/>
        <v>0</v>
      </c>
    </row>
    <row r="19" ht="20.1" customHeight="1" spans="1:9">
      <c r="A19" s="152" t="s">
        <v>160</v>
      </c>
      <c r="B19" s="148">
        <f>'表二（新）'!C136</f>
        <v>10</v>
      </c>
      <c r="C19" s="151">
        <v>10</v>
      </c>
      <c r="D19" s="151"/>
      <c r="E19" s="151"/>
      <c r="F19" s="151"/>
      <c r="G19" s="151"/>
      <c r="H19" s="151"/>
      <c r="I19" s="46">
        <f t="shared" si="1"/>
        <v>0</v>
      </c>
    </row>
    <row r="20" ht="20.1" customHeight="1" spans="1:9">
      <c r="A20" s="154" t="s">
        <v>1694</v>
      </c>
      <c r="B20" s="148">
        <f>'表二（新）'!C150</f>
        <v>0</v>
      </c>
      <c r="C20" s="151"/>
      <c r="D20" s="151"/>
      <c r="E20" s="151"/>
      <c r="F20" s="151"/>
      <c r="G20" s="151"/>
      <c r="H20" s="151"/>
      <c r="I20" s="46">
        <f t="shared" si="1"/>
        <v>0</v>
      </c>
    </row>
    <row r="21" ht="20.1" customHeight="1" spans="1:9">
      <c r="A21" s="150" t="s">
        <v>1695</v>
      </c>
      <c r="B21" s="148">
        <f>'表二（新）'!C157</f>
        <v>80</v>
      </c>
      <c r="C21" s="151">
        <v>80</v>
      </c>
      <c r="D21" s="151"/>
      <c r="E21" s="151"/>
      <c r="F21" s="151"/>
      <c r="G21" s="151"/>
      <c r="H21" s="151"/>
      <c r="I21" s="46">
        <f t="shared" si="1"/>
        <v>0</v>
      </c>
    </row>
    <row r="22" ht="20.1" customHeight="1" spans="1:9">
      <c r="A22" s="152" t="s">
        <v>192</v>
      </c>
      <c r="B22" s="148">
        <f>'表二（新）'!C165</f>
        <v>120</v>
      </c>
      <c r="C22" s="151">
        <v>120</v>
      </c>
      <c r="D22" s="151"/>
      <c r="E22" s="151"/>
      <c r="F22" s="151"/>
      <c r="G22" s="151"/>
      <c r="H22" s="151"/>
      <c r="I22" s="46">
        <f t="shared" si="1"/>
        <v>0</v>
      </c>
    </row>
    <row r="23" ht="18.75" customHeight="1" spans="1:9">
      <c r="A23" s="152" t="s">
        <v>195</v>
      </c>
      <c r="B23" s="148">
        <f>'表二（新）'!C171</f>
        <v>72</v>
      </c>
      <c r="C23" s="151">
        <v>72</v>
      </c>
      <c r="D23" s="151"/>
      <c r="E23" s="151"/>
      <c r="F23" s="151"/>
      <c r="G23" s="151"/>
      <c r="H23" s="151"/>
      <c r="I23" s="46">
        <f t="shared" si="1"/>
        <v>0</v>
      </c>
    </row>
    <row r="24" ht="20.1" customHeight="1" spans="1:9">
      <c r="A24" s="152" t="s">
        <v>197</v>
      </c>
      <c r="B24" s="148">
        <f>'表二（新）'!C178</f>
        <v>273</v>
      </c>
      <c r="C24" s="151">
        <v>273</v>
      </c>
      <c r="D24" s="151"/>
      <c r="E24" s="151"/>
      <c r="F24" s="151"/>
      <c r="G24" s="151"/>
      <c r="H24" s="151"/>
      <c r="I24" s="46">
        <f t="shared" si="1"/>
        <v>0</v>
      </c>
    </row>
    <row r="25" ht="20.1" customHeight="1" spans="1:9">
      <c r="A25" s="152" t="s">
        <v>201</v>
      </c>
      <c r="B25" s="148">
        <f>'表二（新）'!C185</f>
        <v>3930</v>
      </c>
      <c r="C25" s="151">
        <v>3930</v>
      </c>
      <c r="D25" s="151"/>
      <c r="E25" s="151"/>
      <c r="F25" s="151"/>
      <c r="G25" s="151"/>
      <c r="H25" s="151"/>
      <c r="I25" s="46">
        <f t="shared" si="1"/>
        <v>0</v>
      </c>
    </row>
    <row r="26" ht="20.1" customHeight="1" spans="1:9">
      <c r="A26" s="152" t="s">
        <v>204</v>
      </c>
      <c r="B26" s="148">
        <f>'表二（新）'!C192</f>
        <v>578</v>
      </c>
      <c r="C26" s="151">
        <v>578</v>
      </c>
      <c r="D26" s="151"/>
      <c r="E26" s="151"/>
      <c r="F26" s="151"/>
      <c r="G26" s="151"/>
      <c r="H26" s="151"/>
      <c r="I26" s="46">
        <f t="shared" si="1"/>
        <v>0</v>
      </c>
    </row>
    <row r="27" ht="20.1" customHeight="1" spans="1:9">
      <c r="A27" s="152" t="s">
        <v>206</v>
      </c>
      <c r="B27" s="148">
        <f>'表二（新）'!C199</f>
        <v>436</v>
      </c>
      <c r="C27" s="151">
        <v>436</v>
      </c>
      <c r="D27" s="151"/>
      <c r="E27" s="151"/>
      <c r="F27" s="151"/>
      <c r="G27" s="151"/>
      <c r="H27" s="151"/>
      <c r="I27" s="46">
        <f t="shared" si="1"/>
        <v>0</v>
      </c>
    </row>
    <row r="28" ht="20.1" customHeight="1" spans="1:9">
      <c r="A28" s="152" t="s">
        <v>208</v>
      </c>
      <c r="B28" s="148">
        <f>'表二（新）'!C205</f>
        <v>198</v>
      </c>
      <c r="C28" s="151">
        <v>198</v>
      </c>
      <c r="D28" s="151"/>
      <c r="E28" s="151"/>
      <c r="F28" s="151"/>
      <c r="G28" s="151"/>
      <c r="H28" s="151"/>
      <c r="I28" s="46">
        <f t="shared" si="1"/>
        <v>0</v>
      </c>
    </row>
    <row r="29" ht="20.1" customHeight="1" spans="1:9">
      <c r="A29" s="152" t="s">
        <v>210</v>
      </c>
      <c r="B29" s="148">
        <f>'表二（新）'!C213</f>
        <v>0</v>
      </c>
      <c r="C29" s="151"/>
      <c r="D29" s="151"/>
      <c r="E29" s="151"/>
      <c r="F29" s="151"/>
      <c r="G29" s="151"/>
      <c r="H29" s="151"/>
      <c r="I29" s="46">
        <f t="shared" si="1"/>
        <v>0</v>
      </c>
    </row>
    <row r="30" ht="20.1" customHeight="1" spans="1:9">
      <c r="A30" s="152" t="s">
        <v>212</v>
      </c>
      <c r="B30" s="148">
        <f>'表二（新）'!C219</f>
        <v>0</v>
      </c>
      <c r="C30" s="151"/>
      <c r="D30" s="151"/>
      <c r="E30" s="151"/>
      <c r="F30" s="151"/>
      <c r="G30" s="151"/>
      <c r="H30" s="151"/>
      <c r="I30" s="46">
        <f t="shared" si="1"/>
        <v>0</v>
      </c>
    </row>
    <row r="31" ht="20.1" customHeight="1" spans="1:9">
      <c r="A31" s="154" t="s">
        <v>1102</v>
      </c>
      <c r="B31" s="148">
        <f>'表二（新）'!C225</f>
        <v>0</v>
      </c>
      <c r="C31" s="151"/>
      <c r="D31" s="151"/>
      <c r="E31" s="151"/>
      <c r="F31" s="151"/>
      <c r="G31" s="151"/>
      <c r="H31" s="151"/>
      <c r="I31" s="46">
        <f t="shared" si="1"/>
        <v>0</v>
      </c>
    </row>
    <row r="32" ht="20.1" customHeight="1" spans="1:9">
      <c r="A32" s="154" t="s">
        <v>1108</v>
      </c>
      <c r="B32" s="148">
        <f>'表二（新）'!C231</f>
        <v>3047</v>
      </c>
      <c r="C32" s="151">
        <v>3022</v>
      </c>
      <c r="D32" s="151">
        <v>25</v>
      </c>
      <c r="E32" s="151"/>
      <c r="F32" s="151"/>
      <c r="G32" s="151"/>
      <c r="H32" s="151"/>
      <c r="I32" s="46">
        <f t="shared" si="1"/>
        <v>0</v>
      </c>
    </row>
    <row r="33" ht="20.1" customHeight="1" spans="1:9">
      <c r="A33" s="152" t="s">
        <v>214</v>
      </c>
      <c r="B33" s="148">
        <f>'表二（新）'!C248</f>
        <v>640</v>
      </c>
      <c r="C33" s="151">
        <v>240</v>
      </c>
      <c r="D33" s="151">
        <v>400</v>
      </c>
      <c r="E33" s="151"/>
      <c r="F33" s="151"/>
      <c r="G33" s="151"/>
      <c r="H33" s="151"/>
      <c r="I33" s="46">
        <f t="shared" si="1"/>
        <v>0</v>
      </c>
    </row>
    <row r="34" ht="20.1" customHeight="1" spans="1:9">
      <c r="A34" s="147" t="s">
        <v>217</v>
      </c>
      <c r="B34" s="148">
        <f>'表二（新）'!C251</f>
        <v>0</v>
      </c>
      <c r="C34" s="149">
        <f>SUM(C35:C36)</f>
        <v>0</v>
      </c>
      <c r="D34" s="149">
        <f t="shared" ref="D34:H34" si="2">SUM(D35:D36)</f>
        <v>0</v>
      </c>
      <c r="E34" s="149">
        <f t="shared" si="2"/>
        <v>0</v>
      </c>
      <c r="F34" s="149">
        <f t="shared" si="2"/>
        <v>0</v>
      </c>
      <c r="G34" s="149">
        <f t="shared" si="2"/>
        <v>0</v>
      </c>
      <c r="H34" s="149">
        <f t="shared" si="2"/>
        <v>0</v>
      </c>
      <c r="I34" s="46">
        <f t="shared" si="1"/>
        <v>0</v>
      </c>
    </row>
    <row r="35" ht="20.1" customHeight="1" spans="1:9">
      <c r="A35" s="150" t="s">
        <v>218</v>
      </c>
      <c r="B35" s="148">
        <f>'表二（新）'!C252</f>
        <v>0</v>
      </c>
      <c r="C35" s="151"/>
      <c r="D35" s="151"/>
      <c r="E35" s="151"/>
      <c r="F35" s="151"/>
      <c r="G35" s="151"/>
      <c r="H35" s="151"/>
      <c r="I35" s="46">
        <f t="shared" si="1"/>
        <v>0</v>
      </c>
    </row>
    <row r="36" ht="20.1" customHeight="1" spans="1:9">
      <c r="A36" s="150" t="s">
        <v>219</v>
      </c>
      <c r="B36" s="148">
        <f>'表二（新）'!C253</f>
        <v>0</v>
      </c>
      <c r="C36" s="151"/>
      <c r="D36" s="151"/>
      <c r="E36" s="151"/>
      <c r="F36" s="151"/>
      <c r="G36" s="151"/>
      <c r="H36" s="151"/>
      <c r="I36" s="46">
        <f t="shared" si="1"/>
        <v>0</v>
      </c>
    </row>
    <row r="37" ht="20.1" customHeight="1" spans="1:9">
      <c r="A37" s="147" t="s">
        <v>220</v>
      </c>
      <c r="B37" s="148">
        <f>'表二（新）'!C254</f>
        <v>276</v>
      </c>
      <c r="C37" s="149">
        <f>SUM(C38:C39)</f>
        <v>276</v>
      </c>
      <c r="D37" s="149">
        <f t="shared" ref="D37:H37" si="3">SUM(D38:D39)</f>
        <v>0</v>
      </c>
      <c r="E37" s="149">
        <f t="shared" si="3"/>
        <v>0</v>
      </c>
      <c r="F37" s="149">
        <f t="shared" si="3"/>
        <v>0</v>
      </c>
      <c r="G37" s="149">
        <f t="shared" si="3"/>
        <v>0</v>
      </c>
      <c r="H37" s="149">
        <f t="shared" si="3"/>
        <v>0</v>
      </c>
      <c r="I37" s="46">
        <f t="shared" si="1"/>
        <v>0</v>
      </c>
    </row>
    <row r="38" ht="20.1" customHeight="1" spans="1:9">
      <c r="A38" s="152" t="s">
        <v>221</v>
      </c>
      <c r="B38" s="148">
        <f>'表二（新）'!C255</f>
        <v>276</v>
      </c>
      <c r="C38" s="151">
        <v>276</v>
      </c>
      <c r="D38" s="151"/>
      <c r="E38" s="151"/>
      <c r="F38" s="151"/>
      <c r="G38" s="151"/>
      <c r="H38" s="151"/>
      <c r="I38" s="46">
        <f t="shared" si="1"/>
        <v>0</v>
      </c>
    </row>
    <row r="39" ht="20.1" customHeight="1" spans="1:9">
      <c r="A39" s="152" t="s">
        <v>231</v>
      </c>
      <c r="B39" s="148">
        <f>'表二（新）'!C265</f>
        <v>0</v>
      </c>
      <c r="C39" s="151"/>
      <c r="D39" s="151"/>
      <c r="E39" s="151"/>
      <c r="F39" s="151"/>
      <c r="G39" s="151"/>
      <c r="H39" s="151"/>
      <c r="I39" s="46">
        <f t="shared" si="1"/>
        <v>0</v>
      </c>
    </row>
    <row r="40" ht="20.1" customHeight="1" spans="1:9">
      <c r="A40" s="147" t="s">
        <v>232</v>
      </c>
      <c r="B40" s="148">
        <f>'表二（新）'!C266</f>
        <v>13108</v>
      </c>
      <c r="C40" s="149">
        <f>SUM(C41:C51)</f>
        <v>13022</v>
      </c>
      <c r="D40" s="149">
        <f t="shared" ref="D40:H40" si="4">SUM(D41:D51)</f>
        <v>86</v>
      </c>
      <c r="E40" s="149">
        <f t="shared" si="4"/>
        <v>0</v>
      </c>
      <c r="F40" s="149">
        <f t="shared" si="4"/>
        <v>0</v>
      </c>
      <c r="G40" s="149">
        <f t="shared" si="4"/>
        <v>0</v>
      </c>
      <c r="H40" s="149">
        <f t="shared" si="4"/>
        <v>0</v>
      </c>
      <c r="I40" s="46">
        <f t="shared" si="1"/>
        <v>0</v>
      </c>
    </row>
    <row r="41" ht="20.1" customHeight="1" spans="1:9">
      <c r="A41" s="150" t="s">
        <v>1121</v>
      </c>
      <c r="B41" s="148">
        <f>'表二（新）'!C267</f>
        <v>230</v>
      </c>
      <c r="C41" s="151">
        <v>230</v>
      </c>
      <c r="D41" s="151"/>
      <c r="E41" s="151"/>
      <c r="F41" s="151"/>
      <c r="G41" s="151"/>
      <c r="H41" s="151"/>
      <c r="I41" s="46">
        <f t="shared" si="1"/>
        <v>0</v>
      </c>
    </row>
    <row r="42" ht="20.1" customHeight="1" spans="1:9">
      <c r="A42" s="152" t="s">
        <v>243</v>
      </c>
      <c r="B42" s="148">
        <f>'表二（新）'!C270</f>
        <v>7912</v>
      </c>
      <c r="C42" s="39">
        <v>7912</v>
      </c>
      <c r="D42" s="39"/>
      <c r="E42" s="39"/>
      <c r="F42" s="39"/>
      <c r="G42" s="39"/>
      <c r="H42" s="39"/>
      <c r="I42" s="46">
        <f t="shared" si="1"/>
        <v>0</v>
      </c>
    </row>
    <row r="43" ht="20.1" customHeight="1" spans="1:9">
      <c r="A43" s="150" t="s">
        <v>260</v>
      </c>
      <c r="B43" s="148">
        <f>'表二（新）'!C279</f>
        <v>0</v>
      </c>
      <c r="C43" s="39"/>
      <c r="D43" s="39"/>
      <c r="E43" s="39"/>
      <c r="F43" s="39"/>
      <c r="G43" s="39"/>
      <c r="H43" s="39"/>
      <c r="I43" s="46">
        <f t="shared" si="1"/>
        <v>0</v>
      </c>
    </row>
    <row r="44" ht="20.1" customHeight="1" spans="1:9">
      <c r="A44" s="150" t="s">
        <v>263</v>
      </c>
      <c r="B44" s="148">
        <f>'表二（新）'!C286</f>
        <v>0</v>
      </c>
      <c r="C44" s="39"/>
      <c r="D44" s="39"/>
      <c r="E44" s="39"/>
      <c r="F44" s="39"/>
      <c r="G44" s="39"/>
      <c r="H44" s="39"/>
      <c r="I44" s="46">
        <f t="shared" si="1"/>
        <v>0</v>
      </c>
    </row>
    <row r="45" ht="20.1" customHeight="1" spans="1:9">
      <c r="A45" s="153" t="s">
        <v>271</v>
      </c>
      <c r="B45" s="148">
        <f>'表二（新）'!C294</f>
        <v>0</v>
      </c>
      <c r="C45" s="39"/>
      <c r="D45" s="39"/>
      <c r="E45" s="39"/>
      <c r="F45" s="39"/>
      <c r="G45" s="39"/>
      <c r="H45" s="39"/>
      <c r="I45" s="46">
        <f t="shared" si="1"/>
        <v>0</v>
      </c>
    </row>
    <row r="46" ht="20.1" customHeight="1" spans="1:9">
      <c r="A46" s="150" t="s">
        <v>276</v>
      </c>
      <c r="B46" s="148">
        <f>'表二（新）'!C303</f>
        <v>1235</v>
      </c>
      <c r="C46" s="39">
        <v>1227</v>
      </c>
      <c r="D46" s="39">
        <v>8</v>
      </c>
      <c r="E46" s="39"/>
      <c r="F46" s="39"/>
      <c r="G46" s="39"/>
      <c r="H46" s="39"/>
      <c r="I46" s="46">
        <f t="shared" si="1"/>
        <v>0</v>
      </c>
    </row>
    <row r="47" ht="20.1" customHeight="1" spans="1:9">
      <c r="A47" s="150" t="s">
        <v>286</v>
      </c>
      <c r="B47" s="148">
        <f>'表二（新）'!C319</f>
        <v>0</v>
      </c>
      <c r="C47" s="39"/>
      <c r="D47" s="39"/>
      <c r="E47" s="39"/>
      <c r="F47" s="39"/>
      <c r="G47" s="39"/>
      <c r="H47" s="39"/>
      <c r="I47" s="46">
        <f t="shared" si="1"/>
        <v>0</v>
      </c>
    </row>
    <row r="48" ht="20.1" customHeight="1" spans="1:9">
      <c r="A48" s="152" t="s">
        <v>291</v>
      </c>
      <c r="B48" s="148">
        <f>'表二（新）'!C329</f>
        <v>225</v>
      </c>
      <c r="C48" s="39">
        <v>225</v>
      </c>
      <c r="D48" s="39"/>
      <c r="E48" s="39"/>
      <c r="F48" s="39"/>
      <c r="G48" s="39"/>
      <c r="H48" s="39"/>
      <c r="I48" s="46">
        <f t="shared" si="1"/>
        <v>0</v>
      </c>
    </row>
    <row r="49" ht="20.1" customHeight="1" spans="1:9">
      <c r="A49" s="153" t="s">
        <v>296</v>
      </c>
      <c r="B49" s="148">
        <f>'表二（新）'!C339</f>
        <v>156</v>
      </c>
      <c r="C49" s="39">
        <v>156</v>
      </c>
      <c r="D49" s="39"/>
      <c r="E49" s="39"/>
      <c r="F49" s="39"/>
      <c r="G49" s="39"/>
      <c r="H49" s="39"/>
      <c r="I49" s="46">
        <f t="shared" si="1"/>
        <v>0</v>
      </c>
    </row>
    <row r="50" ht="20.1" customHeight="1" spans="1:9">
      <c r="A50" s="150" t="s">
        <v>300</v>
      </c>
      <c r="B50" s="148">
        <f>'表二（新）'!C347</f>
        <v>0</v>
      </c>
      <c r="C50" s="39"/>
      <c r="D50" s="39"/>
      <c r="E50" s="39"/>
      <c r="F50" s="39"/>
      <c r="G50" s="39"/>
      <c r="H50" s="39"/>
      <c r="I50" s="46">
        <f t="shared" si="1"/>
        <v>0</v>
      </c>
    </row>
    <row r="51" ht="20.1" customHeight="1" spans="1:9">
      <c r="A51" s="150" t="s">
        <v>313</v>
      </c>
      <c r="B51" s="148">
        <f>'表二（新）'!C353</f>
        <v>3350</v>
      </c>
      <c r="C51" s="39">
        <v>3272</v>
      </c>
      <c r="D51" s="39">
        <v>78</v>
      </c>
      <c r="E51" s="39"/>
      <c r="F51" s="39"/>
      <c r="G51" s="39"/>
      <c r="H51" s="39"/>
      <c r="I51" s="46">
        <f t="shared" si="1"/>
        <v>0</v>
      </c>
    </row>
    <row r="52" ht="19.5" customHeight="1" spans="1:9">
      <c r="A52" s="147" t="s">
        <v>314</v>
      </c>
      <c r="B52" s="148">
        <f>'表二（新）'!C355</f>
        <v>73452</v>
      </c>
      <c r="C52" s="46">
        <f>SUM(C53:C62)</f>
        <v>68685</v>
      </c>
      <c r="D52" s="46">
        <f t="shared" ref="D52:H52" si="5">SUM(D53:D62)</f>
        <v>4767</v>
      </c>
      <c r="E52" s="46">
        <f t="shared" si="5"/>
        <v>0</v>
      </c>
      <c r="F52" s="46">
        <f t="shared" si="5"/>
        <v>0</v>
      </c>
      <c r="G52" s="46">
        <f t="shared" si="5"/>
        <v>0</v>
      </c>
      <c r="H52" s="46">
        <f t="shared" si="5"/>
        <v>0</v>
      </c>
      <c r="I52" s="46">
        <f t="shared" si="1"/>
        <v>0</v>
      </c>
    </row>
    <row r="53" ht="20.1" customHeight="1" spans="1:9">
      <c r="A53" s="152" t="s">
        <v>315</v>
      </c>
      <c r="B53" s="148">
        <f>'表二（新）'!C356</f>
        <v>1420</v>
      </c>
      <c r="C53" s="39">
        <v>1420</v>
      </c>
      <c r="D53" s="39"/>
      <c r="E53" s="39"/>
      <c r="F53" s="39"/>
      <c r="G53" s="39"/>
      <c r="H53" s="39"/>
      <c r="I53" s="46">
        <f t="shared" si="1"/>
        <v>0</v>
      </c>
    </row>
    <row r="54" ht="20.1" customHeight="1" spans="1:9">
      <c r="A54" s="150" t="s">
        <v>317</v>
      </c>
      <c r="B54" s="148">
        <f>'表二（新）'!C361</f>
        <v>62885</v>
      </c>
      <c r="C54" s="39">
        <v>59885</v>
      </c>
      <c r="D54" s="39">
        <v>3000</v>
      </c>
      <c r="E54" s="39"/>
      <c r="F54" s="39"/>
      <c r="G54" s="39"/>
      <c r="H54" s="39"/>
      <c r="I54" s="46">
        <f t="shared" si="1"/>
        <v>0</v>
      </c>
    </row>
    <row r="55" ht="20.1" customHeight="1" spans="1:9">
      <c r="A55" s="150" t="s">
        <v>326</v>
      </c>
      <c r="B55" s="148">
        <f>'表二（新）'!C370</f>
        <v>1852</v>
      </c>
      <c r="C55" s="39">
        <v>912</v>
      </c>
      <c r="D55" s="39">
        <v>940</v>
      </c>
      <c r="E55" s="39"/>
      <c r="F55" s="39"/>
      <c r="G55" s="39"/>
      <c r="H55" s="39"/>
      <c r="I55" s="46">
        <f t="shared" si="1"/>
        <v>0</v>
      </c>
    </row>
    <row r="56" ht="20.1" customHeight="1" spans="1:9">
      <c r="A56" s="153" t="s">
        <v>333</v>
      </c>
      <c r="B56" s="148">
        <f>'表二（新）'!C377</f>
        <v>0</v>
      </c>
      <c r="C56" s="39"/>
      <c r="D56" s="39"/>
      <c r="E56" s="39"/>
      <c r="F56" s="39"/>
      <c r="G56" s="39"/>
      <c r="H56" s="39"/>
      <c r="I56" s="46">
        <f t="shared" si="1"/>
        <v>0</v>
      </c>
    </row>
    <row r="57" ht="20.1" customHeight="1" spans="1:9">
      <c r="A57" s="152" t="s">
        <v>339</v>
      </c>
      <c r="B57" s="148">
        <f>'表二（新）'!C383</f>
        <v>0</v>
      </c>
      <c r="C57" s="39"/>
      <c r="D57" s="39"/>
      <c r="E57" s="39"/>
      <c r="F57" s="39"/>
      <c r="G57" s="39"/>
      <c r="H57" s="39"/>
      <c r="I57" s="46">
        <f t="shared" si="1"/>
        <v>0</v>
      </c>
    </row>
    <row r="58" ht="20.1" customHeight="1" spans="1:9">
      <c r="A58" s="152" t="s">
        <v>343</v>
      </c>
      <c r="B58" s="148">
        <f>'表二（新）'!C387</f>
        <v>0</v>
      </c>
      <c r="C58" s="39"/>
      <c r="D58" s="39"/>
      <c r="E58" s="39"/>
      <c r="F58" s="39"/>
      <c r="G58" s="39"/>
      <c r="H58" s="39"/>
      <c r="I58" s="46">
        <f t="shared" si="1"/>
        <v>0</v>
      </c>
    </row>
    <row r="59" ht="20.1" customHeight="1" spans="1:9">
      <c r="A59" s="150" t="s">
        <v>347</v>
      </c>
      <c r="B59" s="148">
        <f>'表二（新）'!C391</f>
        <v>240</v>
      </c>
      <c r="C59" s="39">
        <v>240</v>
      </c>
      <c r="D59" s="39"/>
      <c r="E59" s="39"/>
      <c r="F59" s="39"/>
      <c r="G59" s="39"/>
      <c r="H59" s="39"/>
      <c r="I59" s="46">
        <f t="shared" si="1"/>
        <v>0</v>
      </c>
    </row>
    <row r="60" ht="20.1" customHeight="1" spans="1:9">
      <c r="A60" s="152" t="s">
        <v>351</v>
      </c>
      <c r="B60" s="148">
        <f>'表二（新）'!C395</f>
        <v>1556</v>
      </c>
      <c r="C60" s="39">
        <v>1556</v>
      </c>
      <c r="D60" s="39"/>
      <c r="E60" s="39"/>
      <c r="F60" s="39"/>
      <c r="G60" s="39"/>
      <c r="H60" s="39"/>
      <c r="I60" s="46">
        <f t="shared" si="1"/>
        <v>0</v>
      </c>
    </row>
    <row r="61" ht="20.1" customHeight="1" spans="1:9">
      <c r="A61" s="150" t="s">
        <v>357</v>
      </c>
      <c r="B61" s="148">
        <f>'表二（新）'!C401</f>
        <v>1800</v>
      </c>
      <c r="C61" s="39">
        <v>1800</v>
      </c>
      <c r="D61" s="39"/>
      <c r="E61" s="39"/>
      <c r="F61" s="39"/>
      <c r="G61" s="39"/>
      <c r="H61" s="39"/>
      <c r="I61" s="46">
        <f t="shared" si="1"/>
        <v>0</v>
      </c>
    </row>
    <row r="62" ht="20.1" customHeight="1" spans="1:9">
      <c r="A62" s="150" t="s">
        <v>364</v>
      </c>
      <c r="B62" s="148">
        <f>'表二（新）'!C408</f>
        <v>3699</v>
      </c>
      <c r="C62" s="39">
        <v>2872</v>
      </c>
      <c r="D62" s="39">
        <v>827</v>
      </c>
      <c r="E62" s="39"/>
      <c r="F62" s="39"/>
      <c r="G62" s="39"/>
      <c r="H62" s="39"/>
      <c r="I62" s="46">
        <f t="shared" si="1"/>
        <v>0</v>
      </c>
    </row>
    <row r="63" ht="20.1" customHeight="1" spans="1:9">
      <c r="A63" s="147" t="s">
        <v>365</v>
      </c>
      <c r="B63" s="148">
        <f>'表二（新）'!C409</f>
        <v>1081</v>
      </c>
      <c r="C63" s="46">
        <f>SUM(C64:C73)</f>
        <v>921</v>
      </c>
      <c r="D63" s="46">
        <f t="shared" ref="D63:H63" si="6">SUM(D64:D73)</f>
        <v>160</v>
      </c>
      <c r="E63" s="46">
        <f t="shared" si="6"/>
        <v>0</v>
      </c>
      <c r="F63" s="46">
        <f t="shared" si="6"/>
        <v>0</v>
      </c>
      <c r="G63" s="46">
        <f t="shared" si="6"/>
        <v>0</v>
      </c>
      <c r="H63" s="46">
        <f t="shared" si="6"/>
        <v>0</v>
      </c>
      <c r="I63" s="46">
        <f t="shared" si="1"/>
        <v>0</v>
      </c>
    </row>
    <row r="64" ht="20.1" customHeight="1" spans="1:9">
      <c r="A64" s="152" t="s">
        <v>366</v>
      </c>
      <c r="B64" s="148">
        <f>'表二（新）'!C410</f>
        <v>320</v>
      </c>
      <c r="C64" s="39">
        <v>320</v>
      </c>
      <c r="D64" s="39"/>
      <c r="E64" s="39"/>
      <c r="F64" s="39"/>
      <c r="G64" s="39"/>
      <c r="H64" s="39"/>
      <c r="I64" s="46">
        <f t="shared" si="1"/>
        <v>0</v>
      </c>
    </row>
    <row r="65" ht="20.1" customHeight="1" spans="1:9">
      <c r="A65" s="150" t="s">
        <v>368</v>
      </c>
      <c r="B65" s="148">
        <f>'表二（新）'!C415</f>
        <v>0</v>
      </c>
      <c r="C65" s="39"/>
      <c r="D65" s="39"/>
      <c r="E65" s="39"/>
      <c r="F65" s="39"/>
      <c r="G65" s="39"/>
      <c r="H65" s="39"/>
      <c r="I65" s="46">
        <f t="shared" si="1"/>
        <v>0</v>
      </c>
    </row>
    <row r="66" ht="20.1" customHeight="1" spans="1:9">
      <c r="A66" s="152" t="s">
        <v>377</v>
      </c>
      <c r="B66" s="148">
        <f>'表二（新）'!C424</f>
        <v>0</v>
      </c>
      <c r="C66" s="39"/>
      <c r="D66" s="39"/>
      <c r="E66" s="39"/>
      <c r="F66" s="39"/>
      <c r="G66" s="39"/>
      <c r="H66" s="39"/>
      <c r="I66" s="46">
        <f t="shared" si="1"/>
        <v>0</v>
      </c>
    </row>
    <row r="67" ht="20.1" customHeight="1" spans="1:9">
      <c r="A67" s="152" t="s">
        <v>382</v>
      </c>
      <c r="B67" s="148">
        <f>'表二（新）'!C430</f>
        <v>170</v>
      </c>
      <c r="C67" s="39">
        <v>170</v>
      </c>
      <c r="D67" s="39"/>
      <c r="E67" s="39"/>
      <c r="F67" s="39"/>
      <c r="G67" s="39"/>
      <c r="H67" s="39"/>
      <c r="I67" s="46">
        <f t="shared" si="1"/>
        <v>0</v>
      </c>
    </row>
    <row r="68" ht="20.1" customHeight="1" spans="1:9">
      <c r="A68" s="152" t="s">
        <v>387</v>
      </c>
      <c r="B68" s="148">
        <f>'表二（新）'!C436</f>
        <v>0</v>
      </c>
      <c r="C68" s="39"/>
      <c r="D68" s="39"/>
      <c r="E68" s="39"/>
      <c r="F68" s="39"/>
      <c r="G68" s="39"/>
      <c r="H68" s="39"/>
      <c r="I68" s="46">
        <f t="shared" si="1"/>
        <v>0</v>
      </c>
    </row>
    <row r="69" ht="20.1" customHeight="1" spans="1:9">
      <c r="A69" s="152" t="s">
        <v>391</v>
      </c>
      <c r="B69" s="148">
        <f>'表二（新）'!C441</f>
        <v>0</v>
      </c>
      <c r="C69" s="39"/>
      <c r="D69" s="39"/>
      <c r="E69" s="39"/>
      <c r="F69" s="39"/>
      <c r="G69" s="39"/>
      <c r="H69" s="39"/>
      <c r="I69" s="46">
        <f t="shared" si="1"/>
        <v>0</v>
      </c>
    </row>
    <row r="70" ht="20.1" customHeight="1" spans="1:9">
      <c r="A70" s="150" t="s">
        <v>396</v>
      </c>
      <c r="B70" s="148">
        <f>'表二（新）'!C446</f>
        <v>210</v>
      </c>
      <c r="C70" s="39">
        <v>210</v>
      </c>
      <c r="D70" s="39"/>
      <c r="E70" s="39"/>
      <c r="F70" s="39"/>
      <c r="G70" s="39"/>
      <c r="H70" s="39"/>
      <c r="I70" s="46">
        <f t="shared" si="1"/>
        <v>0</v>
      </c>
    </row>
    <row r="71" ht="20.1" customHeight="1" spans="1:9">
      <c r="A71" s="150" t="s">
        <v>402</v>
      </c>
      <c r="B71" s="148">
        <f>'表二（新）'!C453</f>
        <v>0</v>
      </c>
      <c r="C71" s="39"/>
      <c r="D71" s="39"/>
      <c r="E71" s="39"/>
      <c r="F71" s="39"/>
      <c r="G71" s="39"/>
      <c r="H71" s="39"/>
      <c r="I71" s="46">
        <f t="shared" ref="I71:I134" si="7">IF(B71=SUM(C71:H71),0,"散总不符")</f>
        <v>0</v>
      </c>
    </row>
    <row r="72" ht="20.1" customHeight="1" spans="1:9">
      <c r="A72" s="153" t="s">
        <v>406</v>
      </c>
      <c r="B72" s="148">
        <f>'表二（新）'!C457</f>
        <v>0</v>
      </c>
      <c r="C72" s="39"/>
      <c r="D72" s="39"/>
      <c r="E72" s="39"/>
      <c r="F72" s="39"/>
      <c r="G72" s="39"/>
      <c r="H72" s="39"/>
      <c r="I72" s="46">
        <f t="shared" si="7"/>
        <v>0</v>
      </c>
    </row>
    <row r="73" ht="20.1" customHeight="1" spans="1:9">
      <c r="A73" s="150" t="s">
        <v>409</v>
      </c>
      <c r="B73" s="148">
        <f>'表二（新）'!C460</f>
        <v>381</v>
      </c>
      <c r="C73" s="39">
        <v>221</v>
      </c>
      <c r="D73" s="39">
        <v>160</v>
      </c>
      <c r="E73" s="39"/>
      <c r="F73" s="39"/>
      <c r="G73" s="39"/>
      <c r="H73" s="39"/>
      <c r="I73" s="46">
        <f t="shared" si="7"/>
        <v>0</v>
      </c>
    </row>
    <row r="74" s="143" customFormat="1" ht="20.1" customHeight="1" spans="1:9">
      <c r="A74" s="147" t="s">
        <v>1132</v>
      </c>
      <c r="B74" s="148">
        <f>'表二（新）'!C465</f>
        <v>5119</v>
      </c>
      <c r="C74" s="46">
        <f>SUM(C75:C80)</f>
        <v>4346</v>
      </c>
      <c r="D74" s="46">
        <f t="shared" ref="D74:H74" si="8">SUM(D75:D80)</f>
        <v>773</v>
      </c>
      <c r="E74" s="46">
        <f t="shared" si="8"/>
        <v>0</v>
      </c>
      <c r="F74" s="46">
        <f t="shared" si="8"/>
        <v>0</v>
      </c>
      <c r="G74" s="46">
        <f t="shared" si="8"/>
        <v>0</v>
      </c>
      <c r="H74" s="46">
        <f t="shared" si="8"/>
        <v>0</v>
      </c>
      <c r="I74" s="46">
        <f t="shared" si="7"/>
        <v>0</v>
      </c>
    </row>
    <row r="75" ht="20.1" customHeight="1" spans="1:9">
      <c r="A75" s="155" t="s">
        <v>1133</v>
      </c>
      <c r="B75" s="148">
        <f>'表二（新）'!C466</f>
        <v>3227</v>
      </c>
      <c r="C75" s="39">
        <v>2454</v>
      </c>
      <c r="D75" s="39">
        <v>773</v>
      </c>
      <c r="E75" s="39"/>
      <c r="F75" s="39"/>
      <c r="G75" s="39"/>
      <c r="H75" s="39"/>
      <c r="I75" s="46">
        <f t="shared" si="7"/>
        <v>0</v>
      </c>
    </row>
    <row r="76" ht="20.1" customHeight="1" spans="1:9">
      <c r="A76" s="155" t="s">
        <v>426</v>
      </c>
      <c r="B76" s="148">
        <f>'表二（新）'!C482</f>
        <v>12</v>
      </c>
      <c r="C76" s="39">
        <v>12</v>
      </c>
      <c r="D76" s="39"/>
      <c r="E76" s="39"/>
      <c r="F76" s="39"/>
      <c r="G76" s="39"/>
      <c r="H76" s="39"/>
      <c r="I76" s="46">
        <f t="shared" si="7"/>
        <v>0</v>
      </c>
    </row>
    <row r="77" ht="20.1" customHeight="1" spans="1:9">
      <c r="A77" s="155" t="s">
        <v>431</v>
      </c>
      <c r="B77" s="148">
        <f>'表二（新）'!C490</f>
        <v>810</v>
      </c>
      <c r="C77" s="39">
        <v>810</v>
      </c>
      <c r="D77" s="39"/>
      <c r="E77" s="39"/>
      <c r="F77" s="39"/>
      <c r="G77" s="39"/>
      <c r="H77" s="39"/>
      <c r="I77" s="46">
        <f t="shared" si="7"/>
        <v>0</v>
      </c>
    </row>
    <row r="78" ht="20.1" customHeight="1" spans="1:9">
      <c r="A78" s="155" t="s">
        <v>1139</v>
      </c>
      <c r="B78" s="148">
        <f>'表二（新）'!C501</f>
        <v>0</v>
      </c>
      <c r="C78" s="39"/>
      <c r="D78" s="39"/>
      <c r="E78" s="39"/>
      <c r="F78" s="39"/>
      <c r="G78" s="39"/>
      <c r="H78" s="39"/>
      <c r="I78" s="46">
        <f t="shared" si="7"/>
        <v>0</v>
      </c>
    </row>
    <row r="79" ht="20.1" customHeight="1" spans="1:9">
      <c r="A79" s="156" t="s">
        <v>1146</v>
      </c>
      <c r="B79" s="148">
        <f>'表二（新）'!C510</f>
        <v>1070</v>
      </c>
      <c r="C79" s="39">
        <v>1070</v>
      </c>
      <c r="D79" s="39"/>
      <c r="E79" s="39"/>
      <c r="F79" s="39"/>
      <c r="G79" s="39"/>
      <c r="H79" s="39"/>
      <c r="I79" s="46">
        <f t="shared" si="7"/>
        <v>0</v>
      </c>
    </row>
    <row r="80" ht="20.1" customHeight="1" spans="1:9">
      <c r="A80" s="155" t="s">
        <v>447</v>
      </c>
      <c r="B80" s="148">
        <f>'表二（新）'!C517</f>
        <v>0</v>
      </c>
      <c r="C80" s="39"/>
      <c r="D80" s="39"/>
      <c r="E80" s="39"/>
      <c r="F80" s="39"/>
      <c r="G80" s="39"/>
      <c r="H80" s="39"/>
      <c r="I80" s="46">
        <f t="shared" si="7"/>
        <v>0</v>
      </c>
    </row>
    <row r="81" s="143" customFormat="1" ht="20.1" customHeight="1" spans="1:9">
      <c r="A81" s="147" t="s">
        <v>451</v>
      </c>
      <c r="B81" s="148">
        <f>'表二（新）'!C521</f>
        <v>49293</v>
      </c>
      <c r="C81" s="46">
        <f>SUM(C82:C101)</f>
        <v>43161</v>
      </c>
      <c r="D81" s="46">
        <f t="shared" ref="D81:H81" si="9">SUM(D82:D101)</f>
        <v>6132</v>
      </c>
      <c r="E81" s="46">
        <f t="shared" si="9"/>
        <v>0</v>
      </c>
      <c r="F81" s="46">
        <f t="shared" si="9"/>
        <v>0</v>
      </c>
      <c r="G81" s="46">
        <f t="shared" si="9"/>
        <v>0</v>
      </c>
      <c r="H81" s="46">
        <f t="shared" si="9"/>
        <v>0</v>
      </c>
      <c r="I81" s="46">
        <f t="shared" si="7"/>
        <v>0</v>
      </c>
    </row>
    <row r="82" ht="20.1" customHeight="1" spans="1:9">
      <c r="A82" s="155" t="s">
        <v>452</v>
      </c>
      <c r="B82" s="148">
        <f>'表二（新）'!C522</f>
        <v>973</v>
      </c>
      <c r="C82" s="39">
        <v>973</v>
      </c>
      <c r="D82" s="39"/>
      <c r="E82" s="39"/>
      <c r="F82" s="39"/>
      <c r="G82" s="39"/>
      <c r="H82" s="39"/>
      <c r="I82" s="46">
        <f t="shared" si="7"/>
        <v>0</v>
      </c>
    </row>
    <row r="83" ht="20.1" customHeight="1" spans="1:9">
      <c r="A83" s="155" t="s">
        <v>462</v>
      </c>
      <c r="B83" s="148">
        <f>'表二（新）'!C536</f>
        <v>920</v>
      </c>
      <c r="C83" s="39">
        <v>920</v>
      </c>
      <c r="D83" s="39"/>
      <c r="E83" s="39"/>
      <c r="F83" s="39"/>
      <c r="G83" s="39"/>
      <c r="H83" s="39"/>
      <c r="I83" s="46">
        <f t="shared" si="7"/>
        <v>0</v>
      </c>
    </row>
    <row r="84" ht="20.1" customHeight="1" spans="1:9">
      <c r="A84" s="155" t="s">
        <v>470</v>
      </c>
      <c r="B84" s="148">
        <f>'表二（新）'!C544</f>
        <v>0</v>
      </c>
      <c r="C84" s="39"/>
      <c r="D84" s="39"/>
      <c r="E84" s="39"/>
      <c r="F84" s="39"/>
      <c r="G84" s="39"/>
      <c r="H84" s="39"/>
      <c r="I84" s="46">
        <f t="shared" si="7"/>
        <v>0</v>
      </c>
    </row>
    <row r="85" ht="20.1" customHeight="1" spans="1:9">
      <c r="A85" s="155" t="s">
        <v>472</v>
      </c>
      <c r="B85" s="148">
        <f>'表二（新）'!C546</f>
        <v>11980</v>
      </c>
      <c r="C85" s="39">
        <v>11980</v>
      </c>
      <c r="D85" s="39"/>
      <c r="E85" s="39"/>
      <c r="F85" s="39"/>
      <c r="G85" s="39"/>
      <c r="H85" s="39"/>
      <c r="I85" s="46">
        <f t="shared" si="7"/>
        <v>0</v>
      </c>
    </row>
    <row r="86" ht="20.1" customHeight="1" spans="1:9">
      <c r="A86" s="155" t="s">
        <v>481</v>
      </c>
      <c r="B86" s="148">
        <f>'表二（新）'!C555</f>
        <v>0</v>
      </c>
      <c r="C86" s="39"/>
      <c r="D86" s="39"/>
      <c r="E86" s="39"/>
      <c r="F86" s="39"/>
      <c r="G86" s="39"/>
      <c r="H86" s="39"/>
      <c r="I86" s="46">
        <f t="shared" si="7"/>
        <v>0</v>
      </c>
    </row>
    <row r="87" ht="20.1" customHeight="1" spans="1:9">
      <c r="A87" s="155" t="s">
        <v>485</v>
      </c>
      <c r="B87" s="148">
        <f>'表二（新）'!C559</f>
        <v>2060</v>
      </c>
      <c r="C87" s="39">
        <v>2060</v>
      </c>
      <c r="D87" s="39"/>
      <c r="E87" s="39"/>
      <c r="F87" s="39"/>
      <c r="G87" s="39"/>
      <c r="H87" s="39"/>
      <c r="I87" s="46">
        <f t="shared" si="7"/>
        <v>0</v>
      </c>
    </row>
    <row r="88" ht="20.1" customHeight="1" spans="1:9">
      <c r="A88" s="155" t="s">
        <v>495</v>
      </c>
      <c r="B88" s="148">
        <f>'表二（新）'!C569</f>
        <v>3300</v>
      </c>
      <c r="C88" s="39">
        <v>2300</v>
      </c>
      <c r="D88" s="39">
        <v>1000</v>
      </c>
      <c r="E88" s="39"/>
      <c r="F88" s="39"/>
      <c r="G88" s="39"/>
      <c r="H88" s="39"/>
      <c r="I88" s="46">
        <f t="shared" si="7"/>
        <v>0</v>
      </c>
    </row>
    <row r="89" ht="20.1" customHeight="1" spans="1:9">
      <c r="A89" s="155" t="s">
        <v>503</v>
      </c>
      <c r="B89" s="148">
        <f>'表二（新）'!C577</f>
        <v>815</v>
      </c>
      <c r="C89" s="39">
        <v>815</v>
      </c>
      <c r="D89" s="39"/>
      <c r="E89" s="39"/>
      <c r="F89" s="39"/>
      <c r="G89" s="39"/>
      <c r="H89" s="39"/>
      <c r="I89" s="46">
        <f t="shared" si="7"/>
        <v>0</v>
      </c>
    </row>
    <row r="90" ht="20.1" customHeight="1" spans="1:9">
      <c r="A90" s="155" t="s">
        <v>509</v>
      </c>
      <c r="B90" s="148">
        <f>'表二（新）'!C584</f>
        <v>310</v>
      </c>
      <c r="C90" s="39">
        <v>310</v>
      </c>
      <c r="D90" s="39"/>
      <c r="E90" s="39"/>
      <c r="F90" s="39"/>
      <c r="G90" s="39"/>
      <c r="H90" s="39"/>
      <c r="I90" s="46">
        <f t="shared" si="7"/>
        <v>0</v>
      </c>
    </row>
    <row r="91" ht="20.1" customHeight="1" spans="1:9">
      <c r="A91" s="155" t="s">
        <v>516</v>
      </c>
      <c r="B91" s="148">
        <f>'表二（新）'!C591</f>
        <v>1005</v>
      </c>
      <c r="C91" s="39">
        <v>505</v>
      </c>
      <c r="D91" s="39">
        <v>500</v>
      </c>
      <c r="E91" s="39"/>
      <c r="F91" s="39"/>
      <c r="G91" s="39"/>
      <c r="H91" s="39"/>
      <c r="I91" s="46">
        <f t="shared" si="7"/>
        <v>0</v>
      </c>
    </row>
    <row r="92" ht="20.1" customHeight="1" spans="1:9">
      <c r="A92" s="155" t="s">
        <v>527</v>
      </c>
      <c r="B92" s="148">
        <f>'表二（新）'!C600</f>
        <v>0</v>
      </c>
      <c r="C92" s="39"/>
      <c r="D92" s="39"/>
      <c r="E92" s="39"/>
      <c r="F92" s="39"/>
      <c r="G92" s="39"/>
      <c r="H92" s="39"/>
      <c r="I92" s="46">
        <f t="shared" si="7"/>
        <v>0</v>
      </c>
    </row>
    <row r="93" ht="20.1" customHeight="1" spans="1:9">
      <c r="A93" s="155" t="s">
        <v>529</v>
      </c>
      <c r="B93" s="148">
        <f>'表二（新）'!C605</f>
        <v>3050</v>
      </c>
      <c r="C93" s="39">
        <v>1500</v>
      </c>
      <c r="D93" s="39">
        <v>1550</v>
      </c>
      <c r="E93" s="39"/>
      <c r="F93" s="39"/>
      <c r="G93" s="39"/>
      <c r="H93" s="39"/>
      <c r="I93" s="46">
        <f t="shared" si="7"/>
        <v>0</v>
      </c>
    </row>
    <row r="94" ht="20.1" customHeight="1" spans="1:9">
      <c r="A94" s="155" t="s">
        <v>532</v>
      </c>
      <c r="B94" s="148">
        <f>'表二（新）'!C608</f>
        <v>1680</v>
      </c>
      <c r="C94" s="39"/>
      <c r="D94" s="39">
        <v>1680</v>
      </c>
      <c r="E94" s="39"/>
      <c r="F94" s="39"/>
      <c r="G94" s="39"/>
      <c r="H94" s="39"/>
      <c r="I94" s="46">
        <f t="shared" si="7"/>
        <v>0</v>
      </c>
    </row>
    <row r="95" ht="20.1" customHeight="1" spans="1:9">
      <c r="A95" s="155" t="s">
        <v>535</v>
      </c>
      <c r="B95" s="148">
        <f>'表二（新）'!C611</f>
        <v>2000</v>
      </c>
      <c r="C95" s="39">
        <v>598</v>
      </c>
      <c r="D95" s="39">
        <v>1402</v>
      </c>
      <c r="E95" s="39"/>
      <c r="F95" s="39"/>
      <c r="G95" s="39"/>
      <c r="H95" s="39"/>
      <c r="I95" s="46">
        <f t="shared" si="7"/>
        <v>0</v>
      </c>
    </row>
    <row r="96" ht="20.1" customHeight="1" spans="1:9">
      <c r="A96" s="155" t="s">
        <v>538</v>
      </c>
      <c r="B96" s="148">
        <f>'表二（新）'!C614</f>
        <v>0</v>
      </c>
      <c r="C96" s="39"/>
      <c r="D96" s="39"/>
      <c r="E96" s="39"/>
      <c r="F96" s="39"/>
      <c r="G96" s="39"/>
      <c r="H96" s="39"/>
      <c r="I96" s="46">
        <f t="shared" si="7"/>
        <v>0</v>
      </c>
    </row>
    <row r="97" ht="20.1" customHeight="1" spans="1:9">
      <c r="A97" s="155" t="s">
        <v>541</v>
      </c>
      <c r="B97" s="148">
        <f>'表二（新）'!C617</f>
        <v>0</v>
      </c>
      <c r="C97" s="39"/>
      <c r="D97" s="39"/>
      <c r="E97" s="39"/>
      <c r="F97" s="39"/>
      <c r="G97" s="39"/>
      <c r="H97" s="39"/>
      <c r="I97" s="46">
        <f t="shared" si="7"/>
        <v>0</v>
      </c>
    </row>
    <row r="98" ht="20.1" customHeight="1" spans="1:9">
      <c r="A98" s="155" t="s">
        <v>544</v>
      </c>
      <c r="B98" s="148">
        <f>'表二（新）'!C620</f>
        <v>21000</v>
      </c>
      <c r="C98" s="39">
        <v>21000</v>
      </c>
      <c r="D98" s="39"/>
      <c r="E98" s="39"/>
      <c r="F98" s="39"/>
      <c r="G98" s="39"/>
      <c r="H98" s="39"/>
      <c r="I98" s="46">
        <f t="shared" si="7"/>
        <v>0</v>
      </c>
    </row>
    <row r="99" ht="20.1" customHeight="1" spans="1:9">
      <c r="A99" s="155" t="s">
        <v>548</v>
      </c>
      <c r="B99" s="148">
        <f>'表二（新）'!C624</f>
        <v>0</v>
      </c>
      <c r="C99" s="39"/>
      <c r="D99" s="39"/>
      <c r="E99" s="39"/>
      <c r="F99" s="39"/>
      <c r="G99" s="39"/>
      <c r="H99" s="39"/>
      <c r="I99" s="46">
        <f t="shared" si="7"/>
        <v>0</v>
      </c>
    </row>
    <row r="100" ht="20.1" customHeight="1" spans="1:9">
      <c r="A100" s="156" t="s">
        <v>1152</v>
      </c>
      <c r="B100" s="148">
        <f>'表二（新）'!C629</f>
        <v>0</v>
      </c>
      <c r="C100" s="39"/>
      <c r="D100" s="39"/>
      <c r="E100" s="39"/>
      <c r="F100" s="39"/>
      <c r="G100" s="39"/>
      <c r="H100" s="39"/>
      <c r="I100" s="46">
        <f t="shared" si="7"/>
        <v>0</v>
      </c>
    </row>
    <row r="101" ht="20.1" customHeight="1" spans="1:9">
      <c r="A101" s="155" t="s">
        <v>553</v>
      </c>
      <c r="B101" s="148">
        <f>'表二（新）'!C637</f>
        <v>200</v>
      </c>
      <c r="C101" s="39">
        <v>200</v>
      </c>
      <c r="D101" s="39"/>
      <c r="E101" s="39"/>
      <c r="F101" s="39"/>
      <c r="G101" s="39"/>
      <c r="H101" s="39"/>
      <c r="I101" s="46">
        <f t="shared" si="7"/>
        <v>0</v>
      </c>
    </row>
    <row r="102" s="143" customFormat="1" ht="20.1" customHeight="1" spans="1:9">
      <c r="A102" s="147" t="s">
        <v>1156</v>
      </c>
      <c r="B102" s="148">
        <f>'表二（新）'!C638</f>
        <v>17646</v>
      </c>
      <c r="C102" s="46">
        <f>SUM(C103:C115)</f>
        <v>12004</v>
      </c>
      <c r="D102" s="46">
        <f t="shared" ref="D102:H102" si="10">SUM(D103:D115)</f>
        <v>5642</v>
      </c>
      <c r="E102" s="46">
        <f t="shared" si="10"/>
        <v>0</v>
      </c>
      <c r="F102" s="46">
        <f t="shared" si="10"/>
        <v>0</v>
      </c>
      <c r="G102" s="46">
        <f t="shared" si="10"/>
        <v>0</v>
      </c>
      <c r="H102" s="46">
        <f t="shared" si="10"/>
        <v>0</v>
      </c>
      <c r="I102" s="46">
        <f t="shared" si="7"/>
        <v>0</v>
      </c>
    </row>
    <row r="103" ht="20.1" customHeight="1" spans="1:9">
      <c r="A103" s="155" t="s">
        <v>1157</v>
      </c>
      <c r="B103" s="148">
        <f>'表二（新）'!C639</f>
        <v>960</v>
      </c>
      <c r="C103" s="39">
        <v>960</v>
      </c>
      <c r="D103" s="39"/>
      <c r="E103" s="39"/>
      <c r="F103" s="39"/>
      <c r="G103" s="39"/>
      <c r="H103" s="39"/>
      <c r="I103" s="46">
        <f t="shared" si="7"/>
        <v>0</v>
      </c>
    </row>
    <row r="104" ht="20.1" customHeight="1" spans="1:9">
      <c r="A104" s="155" t="s">
        <v>557</v>
      </c>
      <c r="B104" s="148">
        <f>'表二（新）'!C644</f>
        <v>1160</v>
      </c>
      <c r="C104" s="39">
        <v>920</v>
      </c>
      <c r="D104" s="39">
        <v>240</v>
      </c>
      <c r="E104" s="39"/>
      <c r="F104" s="39"/>
      <c r="G104" s="39"/>
      <c r="H104" s="39"/>
      <c r="I104" s="46">
        <f t="shared" si="7"/>
        <v>0</v>
      </c>
    </row>
    <row r="105" ht="20.1" customHeight="1" spans="1:9">
      <c r="A105" s="155" t="s">
        <v>570</v>
      </c>
      <c r="B105" s="148">
        <f>'表二（新）'!C657</f>
        <v>2670</v>
      </c>
      <c r="C105" s="39">
        <v>2083</v>
      </c>
      <c r="D105" s="39">
        <v>587</v>
      </c>
      <c r="E105" s="39"/>
      <c r="F105" s="39"/>
      <c r="G105" s="39"/>
      <c r="H105" s="39"/>
      <c r="I105" s="46">
        <f t="shared" si="7"/>
        <v>0</v>
      </c>
    </row>
    <row r="106" ht="20.1" customHeight="1" spans="1:9">
      <c r="A106" s="155" t="s">
        <v>574</v>
      </c>
      <c r="B106" s="148">
        <f>'表二（新）'!C661</f>
        <v>6040</v>
      </c>
      <c r="C106" s="39">
        <v>2978</v>
      </c>
      <c r="D106" s="39">
        <v>3062</v>
      </c>
      <c r="E106" s="39"/>
      <c r="F106" s="39"/>
      <c r="G106" s="39"/>
      <c r="H106" s="39"/>
      <c r="I106" s="46">
        <f t="shared" si="7"/>
        <v>0</v>
      </c>
    </row>
    <row r="107" ht="20.1" customHeight="1" spans="1:9">
      <c r="A107" s="155" t="s">
        <v>586</v>
      </c>
      <c r="B107" s="148">
        <f>'表二（新）'!C673</f>
        <v>110</v>
      </c>
      <c r="C107" s="39">
        <v>3</v>
      </c>
      <c r="D107" s="39">
        <v>107</v>
      </c>
      <c r="E107" s="39"/>
      <c r="F107" s="39"/>
      <c r="G107" s="39"/>
      <c r="H107" s="39"/>
      <c r="I107" s="46">
        <f t="shared" si="7"/>
        <v>0</v>
      </c>
    </row>
    <row r="108" ht="20.1" customHeight="1" spans="1:9">
      <c r="A108" s="155" t="s">
        <v>589</v>
      </c>
      <c r="B108" s="148">
        <f>'表二（新）'!C676</f>
        <v>3500</v>
      </c>
      <c r="C108" s="39">
        <v>2707</v>
      </c>
      <c r="D108" s="39">
        <v>793</v>
      </c>
      <c r="E108" s="39"/>
      <c r="F108" s="39"/>
      <c r="G108" s="39"/>
      <c r="H108" s="39"/>
      <c r="I108" s="46">
        <f t="shared" si="7"/>
        <v>0</v>
      </c>
    </row>
    <row r="109" ht="20.1" customHeight="1" spans="1:9">
      <c r="A109" s="155" t="s">
        <v>599</v>
      </c>
      <c r="B109" s="148">
        <f>'表二（新）'!C680</f>
        <v>0</v>
      </c>
      <c r="C109" s="39"/>
      <c r="D109" s="39"/>
      <c r="E109" s="39"/>
      <c r="F109" s="39"/>
      <c r="G109" s="39"/>
      <c r="H109" s="39"/>
      <c r="I109" s="46">
        <f t="shared" si="7"/>
        <v>0</v>
      </c>
    </row>
    <row r="110" ht="20.1" customHeight="1" spans="1:9">
      <c r="A110" s="155" t="s">
        <v>604</v>
      </c>
      <c r="B110" s="148">
        <f>'表二（新）'!C685</f>
        <v>0</v>
      </c>
      <c r="C110" s="39"/>
      <c r="D110" s="39"/>
      <c r="E110" s="39"/>
      <c r="F110" s="39"/>
      <c r="G110" s="39"/>
      <c r="H110" s="39"/>
      <c r="I110" s="46">
        <f t="shared" si="7"/>
        <v>0</v>
      </c>
    </row>
    <row r="111" ht="20.1" customHeight="1" spans="1:9">
      <c r="A111" s="155" t="s">
        <v>610</v>
      </c>
      <c r="B111" s="148">
        <f>'表二（新）'!C689</f>
        <v>1030</v>
      </c>
      <c r="C111" s="39">
        <v>404</v>
      </c>
      <c r="D111" s="39">
        <v>626</v>
      </c>
      <c r="E111" s="39"/>
      <c r="F111" s="39"/>
      <c r="G111" s="39"/>
      <c r="H111" s="39"/>
      <c r="I111" s="46">
        <f t="shared" si="7"/>
        <v>0</v>
      </c>
    </row>
    <row r="112" ht="20.1" customHeight="1" spans="1:9">
      <c r="A112" s="155" t="s">
        <v>614</v>
      </c>
      <c r="B112" s="148">
        <f>'表二（新）'!C693</f>
        <v>230</v>
      </c>
      <c r="C112" s="39">
        <v>3</v>
      </c>
      <c r="D112" s="39">
        <v>227</v>
      </c>
      <c r="E112" s="39"/>
      <c r="F112" s="39"/>
      <c r="G112" s="39"/>
      <c r="H112" s="39"/>
      <c r="I112" s="46">
        <f t="shared" si="7"/>
        <v>0</v>
      </c>
    </row>
    <row r="113" ht="20.1" customHeight="1" spans="1:9">
      <c r="A113" s="155" t="s">
        <v>1696</v>
      </c>
      <c r="B113" s="148">
        <f>'表二（新）'!C696</f>
        <v>1946</v>
      </c>
      <c r="C113" s="39">
        <v>1946</v>
      </c>
      <c r="D113" s="39"/>
      <c r="E113" s="39"/>
      <c r="F113" s="39"/>
      <c r="G113" s="39"/>
      <c r="H113" s="39"/>
      <c r="I113" s="46">
        <f t="shared" si="7"/>
        <v>0</v>
      </c>
    </row>
    <row r="114" ht="20.1" customHeight="1" spans="1:9">
      <c r="A114" s="156" t="s">
        <v>1697</v>
      </c>
      <c r="B114" s="148">
        <f>'表二（新）'!C705</f>
        <v>0</v>
      </c>
      <c r="C114" s="39"/>
      <c r="D114" s="39"/>
      <c r="E114" s="39"/>
      <c r="F114" s="39"/>
      <c r="G114" s="39"/>
      <c r="H114" s="39"/>
      <c r="I114" s="46">
        <f t="shared" si="7"/>
        <v>0</v>
      </c>
    </row>
    <row r="115" ht="20.1" customHeight="1" spans="1:9">
      <c r="A115" s="155" t="s">
        <v>1698</v>
      </c>
      <c r="B115" s="148">
        <f>'表二（新）'!C707</f>
        <v>0</v>
      </c>
      <c r="C115" s="39"/>
      <c r="D115" s="39"/>
      <c r="E115" s="39"/>
      <c r="F115" s="39"/>
      <c r="G115" s="39"/>
      <c r="H115" s="39"/>
      <c r="I115" s="46">
        <f t="shared" si="7"/>
        <v>0</v>
      </c>
    </row>
    <row r="116" s="143" customFormat="1" ht="20.1" customHeight="1" spans="1:9">
      <c r="A116" s="147" t="s">
        <v>618</v>
      </c>
      <c r="B116" s="148">
        <f>'表二（新）'!C709</f>
        <v>4706</v>
      </c>
      <c r="C116" s="46">
        <f>SUM(C117:C131)</f>
        <v>2830</v>
      </c>
      <c r="D116" s="46">
        <f t="shared" ref="D116:H116" si="11">SUM(D117:D131)</f>
        <v>1876</v>
      </c>
      <c r="E116" s="46">
        <f t="shared" si="11"/>
        <v>0</v>
      </c>
      <c r="F116" s="46">
        <f t="shared" si="11"/>
        <v>0</v>
      </c>
      <c r="G116" s="46">
        <f t="shared" si="11"/>
        <v>0</v>
      </c>
      <c r="H116" s="46">
        <f t="shared" si="11"/>
        <v>0</v>
      </c>
      <c r="I116" s="46">
        <f t="shared" si="7"/>
        <v>0</v>
      </c>
    </row>
    <row r="117" ht="20.1" customHeight="1" spans="1:9">
      <c r="A117" s="155" t="s">
        <v>619</v>
      </c>
      <c r="B117" s="148">
        <f>'表二（新）'!C710</f>
        <v>380</v>
      </c>
      <c r="C117" s="39">
        <v>380</v>
      </c>
      <c r="D117" s="39"/>
      <c r="E117" s="39"/>
      <c r="F117" s="39"/>
      <c r="G117" s="39"/>
      <c r="H117" s="39"/>
      <c r="I117" s="46">
        <f t="shared" si="7"/>
        <v>0</v>
      </c>
    </row>
    <row r="118" ht="20.1" customHeight="1" spans="1:9">
      <c r="A118" s="155" t="s">
        <v>625</v>
      </c>
      <c r="B118" s="148">
        <f>'表二（新）'!C719</f>
        <v>0</v>
      </c>
      <c r="C118" s="39"/>
      <c r="D118" s="39"/>
      <c r="E118" s="39"/>
      <c r="F118" s="39"/>
      <c r="G118" s="39"/>
      <c r="H118" s="39"/>
      <c r="I118" s="46">
        <f t="shared" si="7"/>
        <v>0</v>
      </c>
    </row>
    <row r="119" ht="20.1" customHeight="1" spans="1:9">
      <c r="A119" s="155" t="s">
        <v>629</v>
      </c>
      <c r="B119" s="148">
        <f>'表二（新）'!C723</f>
        <v>2411</v>
      </c>
      <c r="C119" s="39">
        <v>2275</v>
      </c>
      <c r="D119" s="39">
        <v>136</v>
      </c>
      <c r="E119" s="39"/>
      <c r="F119" s="39"/>
      <c r="G119" s="39"/>
      <c r="H119" s="39"/>
      <c r="I119" s="46">
        <f t="shared" si="7"/>
        <v>0</v>
      </c>
    </row>
    <row r="120" ht="20.1" customHeight="1" spans="1:9">
      <c r="A120" s="155" t="s">
        <v>637</v>
      </c>
      <c r="B120" s="148">
        <f>'表二（新）'!C731</f>
        <v>1000</v>
      </c>
      <c r="C120" s="39"/>
      <c r="D120" s="39">
        <v>1000</v>
      </c>
      <c r="E120" s="39"/>
      <c r="F120" s="39"/>
      <c r="G120" s="39"/>
      <c r="H120" s="39"/>
      <c r="I120" s="46">
        <f t="shared" si="7"/>
        <v>0</v>
      </c>
    </row>
    <row r="121" ht="20.1" customHeight="1" spans="1:9">
      <c r="A121" s="155" t="s">
        <v>643</v>
      </c>
      <c r="B121" s="148">
        <f>'表二（新）'!C737</f>
        <v>390</v>
      </c>
      <c r="C121" s="39"/>
      <c r="D121" s="39">
        <v>390</v>
      </c>
      <c r="E121" s="39"/>
      <c r="F121" s="39"/>
      <c r="G121" s="39"/>
      <c r="H121" s="39"/>
      <c r="I121" s="46">
        <f t="shared" si="7"/>
        <v>0</v>
      </c>
    </row>
    <row r="122" ht="20.1" customHeight="1" spans="1:9">
      <c r="A122" s="155" t="s">
        <v>650</v>
      </c>
      <c r="B122" s="148">
        <f>'表二（新）'!C744</f>
        <v>260</v>
      </c>
      <c r="C122" s="39"/>
      <c r="D122" s="39">
        <v>260</v>
      </c>
      <c r="E122" s="39"/>
      <c r="F122" s="39"/>
      <c r="G122" s="39"/>
      <c r="H122" s="39"/>
      <c r="I122" s="46">
        <f t="shared" si="7"/>
        <v>0</v>
      </c>
    </row>
    <row r="123" ht="20.1" customHeight="1" spans="1:9">
      <c r="A123" s="155" t="s">
        <v>656</v>
      </c>
      <c r="B123" s="148">
        <f>'表二（新）'!C750</f>
        <v>0</v>
      </c>
      <c r="C123" s="39"/>
      <c r="D123" s="39"/>
      <c r="E123" s="39"/>
      <c r="F123" s="39"/>
      <c r="G123" s="39"/>
      <c r="H123" s="39"/>
      <c r="I123" s="46">
        <f t="shared" si="7"/>
        <v>0</v>
      </c>
    </row>
    <row r="124" ht="20.1" customHeight="1" spans="1:9">
      <c r="A124" s="155" t="s">
        <v>659</v>
      </c>
      <c r="B124" s="148">
        <f>'表二（新）'!C753</f>
        <v>0</v>
      </c>
      <c r="C124" s="39"/>
      <c r="D124" s="39"/>
      <c r="E124" s="39"/>
      <c r="F124" s="39"/>
      <c r="G124" s="39"/>
      <c r="H124" s="39"/>
      <c r="I124" s="46">
        <f t="shared" si="7"/>
        <v>0</v>
      </c>
    </row>
    <row r="125" ht="20.1" customHeight="1" spans="1:9">
      <c r="A125" s="155" t="s">
        <v>662</v>
      </c>
      <c r="B125" s="148">
        <f>'表二（新）'!C756</f>
        <v>0</v>
      </c>
      <c r="C125" s="39"/>
      <c r="D125" s="39"/>
      <c r="E125" s="39"/>
      <c r="F125" s="39"/>
      <c r="G125" s="39"/>
      <c r="H125" s="39"/>
      <c r="I125" s="46">
        <f t="shared" si="7"/>
        <v>0</v>
      </c>
    </row>
    <row r="126" ht="20.1" customHeight="1" spans="1:9">
      <c r="A126" s="155" t="s">
        <v>663</v>
      </c>
      <c r="B126" s="148">
        <f>'表二（新）'!C757</f>
        <v>0</v>
      </c>
      <c r="C126" s="39"/>
      <c r="D126" s="39"/>
      <c r="E126" s="39"/>
      <c r="F126" s="39"/>
      <c r="G126" s="39"/>
      <c r="H126" s="39"/>
      <c r="I126" s="46">
        <f t="shared" si="7"/>
        <v>0</v>
      </c>
    </row>
    <row r="127" ht="20.1" customHeight="1" spans="1:9">
      <c r="A127" s="155" t="s">
        <v>664</v>
      </c>
      <c r="B127" s="148">
        <f>'表二（新）'!C758</f>
        <v>35</v>
      </c>
      <c r="C127" s="39">
        <v>35</v>
      </c>
      <c r="D127" s="39"/>
      <c r="E127" s="39"/>
      <c r="F127" s="39"/>
      <c r="G127" s="39"/>
      <c r="H127" s="39"/>
      <c r="I127" s="46">
        <f t="shared" si="7"/>
        <v>0</v>
      </c>
    </row>
    <row r="128" ht="20.1" customHeight="1" spans="1:9">
      <c r="A128" s="155" t="s">
        <v>670</v>
      </c>
      <c r="B128" s="148">
        <f>'表二（新）'!C764</f>
        <v>90</v>
      </c>
      <c r="C128" s="39"/>
      <c r="D128" s="39">
        <v>90</v>
      </c>
      <c r="E128" s="39"/>
      <c r="F128" s="39"/>
      <c r="G128" s="39"/>
      <c r="H128" s="39"/>
      <c r="I128" s="46">
        <f t="shared" si="7"/>
        <v>0</v>
      </c>
    </row>
    <row r="129" ht="20.1" customHeight="1" spans="1:9">
      <c r="A129" s="155" t="s">
        <v>671</v>
      </c>
      <c r="B129" s="148">
        <f>'表二（新）'!C765</f>
        <v>0</v>
      </c>
      <c r="C129" s="39"/>
      <c r="D129" s="39"/>
      <c r="E129" s="39"/>
      <c r="F129" s="39"/>
      <c r="G129" s="39"/>
      <c r="H129" s="39"/>
      <c r="I129" s="46">
        <f t="shared" si="7"/>
        <v>0</v>
      </c>
    </row>
    <row r="130" ht="20.1" customHeight="1" spans="1:9">
      <c r="A130" s="155" t="s">
        <v>672</v>
      </c>
      <c r="B130" s="148">
        <f>'表二（新）'!C766</f>
        <v>140</v>
      </c>
      <c r="C130" s="39">
        <v>140</v>
      </c>
      <c r="D130" s="39"/>
      <c r="E130" s="39"/>
      <c r="F130" s="39"/>
      <c r="G130" s="39"/>
      <c r="H130" s="39"/>
      <c r="I130" s="46">
        <f t="shared" si="7"/>
        <v>0</v>
      </c>
    </row>
    <row r="131" ht="20.1" customHeight="1" spans="1:9">
      <c r="A131" s="155" t="s">
        <v>682</v>
      </c>
      <c r="B131" s="148">
        <f>'表二（新）'!C781</f>
        <v>0</v>
      </c>
      <c r="C131" s="39"/>
      <c r="D131" s="39"/>
      <c r="E131" s="39"/>
      <c r="F131" s="39"/>
      <c r="G131" s="39"/>
      <c r="H131" s="39"/>
      <c r="I131" s="46">
        <f t="shared" si="7"/>
        <v>0</v>
      </c>
    </row>
    <row r="132" s="143" customFormat="1" ht="20.1" customHeight="1" spans="1:9">
      <c r="A132" s="147" t="s">
        <v>683</v>
      </c>
      <c r="B132" s="148">
        <f>'表二（新）'!C782</f>
        <v>7001</v>
      </c>
      <c r="C132" s="46">
        <f>SUM(C133:C138)</f>
        <v>6837</v>
      </c>
      <c r="D132" s="46">
        <f t="shared" ref="D132:H132" si="12">SUM(D133:D138)</f>
        <v>164</v>
      </c>
      <c r="E132" s="46">
        <f t="shared" si="12"/>
        <v>0</v>
      </c>
      <c r="F132" s="46">
        <f t="shared" si="12"/>
        <v>0</v>
      </c>
      <c r="G132" s="46">
        <f t="shared" si="12"/>
        <v>0</v>
      </c>
      <c r="H132" s="46">
        <f t="shared" si="12"/>
        <v>0</v>
      </c>
      <c r="I132" s="46">
        <f t="shared" si="7"/>
        <v>0</v>
      </c>
    </row>
    <row r="133" ht="20.1" customHeight="1" spans="1:9">
      <c r="A133" s="155" t="s">
        <v>1172</v>
      </c>
      <c r="B133" s="148">
        <f>'表二（新）'!C783</f>
        <v>1670</v>
      </c>
      <c r="C133" s="39">
        <v>1670</v>
      </c>
      <c r="D133" s="39"/>
      <c r="E133" s="39"/>
      <c r="F133" s="39"/>
      <c r="G133" s="39"/>
      <c r="H133" s="39"/>
      <c r="I133" s="46">
        <f t="shared" si="7"/>
        <v>0</v>
      </c>
    </row>
    <row r="134" ht="20.1" customHeight="1" spans="1:9">
      <c r="A134" s="155" t="s">
        <v>1183</v>
      </c>
      <c r="B134" s="148">
        <f>'表二（新）'!C794</f>
        <v>0</v>
      </c>
      <c r="C134" s="39"/>
      <c r="D134" s="39"/>
      <c r="E134" s="39"/>
      <c r="F134" s="39"/>
      <c r="G134" s="39"/>
      <c r="H134" s="39"/>
      <c r="I134" s="46">
        <f t="shared" si="7"/>
        <v>0</v>
      </c>
    </row>
    <row r="135" ht="20.1" customHeight="1" spans="1:9">
      <c r="A135" s="155" t="s">
        <v>1184</v>
      </c>
      <c r="B135" s="148">
        <f>'表二（新）'!C795</f>
        <v>0</v>
      </c>
      <c r="C135" s="39"/>
      <c r="D135" s="39"/>
      <c r="E135" s="39"/>
      <c r="F135" s="39"/>
      <c r="G135" s="39"/>
      <c r="H135" s="39"/>
      <c r="I135" s="46">
        <f t="shared" ref="I135:I198" si="13">IF(B135=SUM(C135:H135),0,"散总不符")</f>
        <v>0</v>
      </c>
    </row>
    <row r="136" ht="20.1" customHeight="1" spans="1:9">
      <c r="A136" s="155" t="s">
        <v>1187</v>
      </c>
      <c r="B136" s="148">
        <f>'表二（新）'!C798</f>
        <v>3000</v>
      </c>
      <c r="C136" s="39">
        <v>3000</v>
      </c>
      <c r="D136" s="39"/>
      <c r="E136" s="39"/>
      <c r="F136" s="39"/>
      <c r="G136" s="39"/>
      <c r="H136" s="39"/>
      <c r="I136" s="46">
        <f t="shared" si="13"/>
        <v>0</v>
      </c>
    </row>
    <row r="137" ht="20.1" customHeight="1" spans="1:9">
      <c r="A137" s="155" t="s">
        <v>1188</v>
      </c>
      <c r="B137" s="148">
        <f>'表二（新）'!C799</f>
        <v>230</v>
      </c>
      <c r="C137" s="39">
        <v>230</v>
      </c>
      <c r="D137" s="39"/>
      <c r="E137" s="39"/>
      <c r="F137" s="39"/>
      <c r="G137" s="39"/>
      <c r="H137" s="39"/>
      <c r="I137" s="46">
        <f t="shared" si="13"/>
        <v>0</v>
      </c>
    </row>
    <row r="138" ht="20.1" customHeight="1" spans="1:9">
      <c r="A138" s="155" t="s">
        <v>1189</v>
      </c>
      <c r="B138" s="148">
        <f>'表二（新）'!C800</f>
        <v>2101</v>
      </c>
      <c r="C138" s="39">
        <v>1937</v>
      </c>
      <c r="D138" s="39">
        <v>164</v>
      </c>
      <c r="E138" s="39"/>
      <c r="F138" s="39"/>
      <c r="G138" s="39"/>
      <c r="H138" s="39"/>
      <c r="I138" s="46">
        <f t="shared" si="13"/>
        <v>0</v>
      </c>
    </row>
    <row r="139" s="143" customFormat="1" ht="20.1" customHeight="1" spans="1:9">
      <c r="A139" s="147" t="s">
        <v>700</v>
      </c>
      <c r="B139" s="148">
        <f>'表二（新）'!C801</f>
        <v>57907</v>
      </c>
      <c r="C139" s="46">
        <f>SUM(C140:C149)</f>
        <v>31327</v>
      </c>
      <c r="D139" s="46">
        <f t="shared" ref="D139:H139" si="14">SUM(D140:D149)</f>
        <v>26580</v>
      </c>
      <c r="E139" s="46">
        <f t="shared" si="14"/>
        <v>0</v>
      </c>
      <c r="F139" s="46">
        <f t="shared" si="14"/>
        <v>0</v>
      </c>
      <c r="G139" s="46">
        <f t="shared" si="14"/>
        <v>0</v>
      </c>
      <c r="H139" s="46">
        <f t="shared" si="14"/>
        <v>0</v>
      </c>
      <c r="I139" s="46">
        <f t="shared" si="13"/>
        <v>0</v>
      </c>
    </row>
    <row r="140" ht="20.1" customHeight="1" spans="1:9">
      <c r="A140" s="155" t="s">
        <v>1190</v>
      </c>
      <c r="B140" s="148">
        <f>'表二（新）'!C802</f>
        <v>16842</v>
      </c>
      <c r="C140" s="39">
        <v>6591</v>
      </c>
      <c r="D140" s="39">
        <v>10251</v>
      </c>
      <c r="E140" s="39"/>
      <c r="F140" s="39"/>
      <c r="G140" s="39"/>
      <c r="H140" s="39"/>
      <c r="I140" s="46">
        <f t="shared" si="13"/>
        <v>0</v>
      </c>
    </row>
    <row r="141" ht="20.1" customHeight="1" spans="1:9">
      <c r="A141" s="155" t="s">
        <v>1212</v>
      </c>
      <c r="B141" s="148">
        <f>'表二（新）'!C827</f>
        <v>8855</v>
      </c>
      <c r="C141" s="39">
        <v>5747</v>
      </c>
      <c r="D141" s="39">
        <v>3108</v>
      </c>
      <c r="E141" s="39"/>
      <c r="F141" s="39"/>
      <c r="G141" s="39"/>
      <c r="H141" s="39"/>
      <c r="I141" s="46">
        <f t="shared" si="13"/>
        <v>0</v>
      </c>
    </row>
    <row r="142" ht="20.1" customHeight="1" spans="1:9">
      <c r="A142" s="155" t="s">
        <v>1234</v>
      </c>
      <c r="B142" s="148">
        <f>'表二（新）'!C852</f>
        <v>7954</v>
      </c>
      <c r="C142" s="39">
        <v>4563</v>
      </c>
      <c r="D142" s="39">
        <v>3391</v>
      </c>
      <c r="E142" s="39"/>
      <c r="F142" s="39"/>
      <c r="G142" s="39"/>
      <c r="H142" s="39"/>
      <c r="I142" s="46">
        <f t="shared" si="13"/>
        <v>0</v>
      </c>
    </row>
    <row r="143" ht="20.1" customHeight="1" spans="1:9">
      <c r="A143" s="155" t="s">
        <v>1256</v>
      </c>
      <c r="B143" s="148">
        <f>'表二（新）'!C878</f>
        <v>0</v>
      </c>
      <c r="C143" s="39"/>
      <c r="D143" s="39"/>
      <c r="E143" s="39"/>
      <c r="F143" s="39"/>
      <c r="G143" s="39"/>
      <c r="H143" s="39"/>
      <c r="I143" s="46">
        <f t="shared" si="13"/>
        <v>0</v>
      </c>
    </row>
    <row r="144" ht="20.1" customHeight="1" spans="1:9">
      <c r="A144" s="155" t="s">
        <v>1264</v>
      </c>
      <c r="B144" s="148">
        <f>'表二（新）'!C889</f>
        <v>11951</v>
      </c>
      <c r="C144" s="39">
        <v>8284</v>
      </c>
      <c r="D144" s="39">
        <v>3667</v>
      </c>
      <c r="E144" s="39"/>
      <c r="F144" s="39"/>
      <c r="G144" s="39"/>
      <c r="H144" s="39"/>
      <c r="I144" s="46">
        <f t="shared" si="13"/>
        <v>0</v>
      </c>
    </row>
    <row r="145" ht="20.1" customHeight="1" spans="1:9">
      <c r="A145" s="155" t="s">
        <v>1272</v>
      </c>
      <c r="B145" s="148">
        <f>'表二（新）'!C900</f>
        <v>1510</v>
      </c>
      <c r="C145" s="39">
        <v>341</v>
      </c>
      <c r="D145" s="39">
        <v>1169</v>
      </c>
      <c r="E145" s="39"/>
      <c r="F145" s="39"/>
      <c r="G145" s="39"/>
      <c r="H145" s="39"/>
      <c r="I145" s="46">
        <f t="shared" si="13"/>
        <v>0</v>
      </c>
    </row>
    <row r="146" ht="20.1" customHeight="1" spans="1:9">
      <c r="A146" s="155" t="s">
        <v>1278</v>
      </c>
      <c r="B146" s="148">
        <f>'表二（新）'!C906</f>
        <v>7545</v>
      </c>
      <c r="C146" s="39">
        <v>5385</v>
      </c>
      <c r="D146" s="39">
        <v>2160</v>
      </c>
      <c r="E146" s="39"/>
      <c r="F146" s="39"/>
      <c r="G146" s="39"/>
      <c r="H146" s="39"/>
      <c r="I146" s="46">
        <f t="shared" si="13"/>
        <v>0</v>
      </c>
    </row>
    <row r="147" ht="20.1" customHeight="1" spans="1:9">
      <c r="A147" s="155" t="s">
        <v>1285</v>
      </c>
      <c r="B147" s="148">
        <f>'表二（新）'!C913</f>
        <v>2910</v>
      </c>
      <c r="C147" s="39">
        <v>96</v>
      </c>
      <c r="D147" s="39">
        <v>2814</v>
      </c>
      <c r="E147" s="39"/>
      <c r="F147" s="39"/>
      <c r="G147" s="39"/>
      <c r="H147" s="39"/>
      <c r="I147" s="46">
        <f t="shared" si="13"/>
        <v>0</v>
      </c>
    </row>
    <row r="148" ht="20.1" customHeight="1" spans="1:9">
      <c r="A148" s="155" t="s">
        <v>1292</v>
      </c>
      <c r="B148" s="148">
        <f>'表二（新）'!C920</f>
        <v>20</v>
      </c>
      <c r="C148" s="39"/>
      <c r="D148" s="39">
        <v>20</v>
      </c>
      <c r="E148" s="39"/>
      <c r="F148" s="39"/>
      <c r="G148" s="39"/>
      <c r="H148" s="39"/>
      <c r="I148" s="46">
        <f t="shared" si="13"/>
        <v>0</v>
      </c>
    </row>
    <row r="149" ht="20.1" customHeight="1" spans="1:9">
      <c r="A149" s="155" t="s">
        <v>811</v>
      </c>
      <c r="B149" s="148">
        <f>'表二（新）'!C923</f>
        <v>320</v>
      </c>
      <c r="C149" s="39">
        <v>320</v>
      </c>
      <c r="D149" s="39"/>
      <c r="E149" s="39"/>
      <c r="F149" s="39"/>
      <c r="G149" s="39"/>
      <c r="H149" s="39"/>
      <c r="I149" s="46">
        <f t="shared" si="13"/>
        <v>0</v>
      </c>
    </row>
    <row r="150" s="143" customFormat="1" ht="20.1" customHeight="1" spans="1:9">
      <c r="A150" s="147" t="s">
        <v>812</v>
      </c>
      <c r="B150" s="148">
        <f>'表二（新）'!C926</f>
        <v>8719</v>
      </c>
      <c r="C150" s="46">
        <f>SUM(C151:C157)</f>
        <v>4185</v>
      </c>
      <c r="D150" s="46">
        <f t="shared" ref="D150:H150" si="15">SUM(D151:D157)</f>
        <v>4534</v>
      </c>
      <c r="E150" s="46">
        <f t="shared" si="15"/>
        <v>0</v>
      </c>
      <c r="F150" s="46">
        <f t="shared" si="15"/>
        <v>0</v>
      </c>
      <c r="G150" s="46">
        <f t="shared" si="15"/>
        <v>0</v>
      </c>
      <c r="H150" s="46">
        <f t="shared" si="15"/>
        <v>0</v>
      </c>
      <c r="I150" s="46">
        <f t="shared" si="13"/>
        <v>0</v>
      </c>
    </row>
    <row r="151" ht="20.1" customHeight="1" spans="1:9">
      <c r="A151" s="155" t="s">
        <v>1297</v>
      </c>
      <c r="B151" s="148">
        <f>'表二（新）'!C927</f>
        <v>5598</v>
      </c>
      <c r="C151" s="39">
        <v>3910</v>
      </c>
      <c r="D151" s="39">
        <v>1688</v>
      </c>
      <c r="E151" s="39"/>
      <c r="F151" s="39"/>
      <c r="G151" s="39"/>
      <c r="H151" s="39"/>
      <c r="I151" s="46">
        <f t="shared" si="13"/>
        <v>0</v>
      </c>
    </row>
    <row r="152" ht="20.1" customHeight="1" spans="1:9">
      <c r="A152" s="155" t="s">
        <v>1317</v>
      </c>
      <c r="B152" s="148">
        <f>'表二（新）'!C950</f>
        <v>0</v>
      </c>
      <c r="C152" s="39"/>
      <c r="D152" s="39"/>
      <c r="E152" s="39"/>
      <c r="F152" s="39"/>
      <c r="G152" s="39"/>
      <c r="H152" s="39"/>
      <c r="I152" s="46">
        <f t="shared" si="13"/>
        <v>0</v>
      </c>
    </row>
    <row r="153" ht="20.1" customHeight="1" spans="1:9">
      <c r="A153" s="155" t="s">
        <v>1324</v>
      </c>
      <c r="B153" s="148">
        <f>'表二（新）'!C960</f>
        <v>0</v>
      </c>
      <c r="C153" s="39"/>
      <c r="D153" s="39"/>
      <c r="E153" s="39"/>
      <c r="F153" s="39"/>
      <c r="G153" s="39"/>
      <c r="H153" s="39"/>
      <c r="I153" s="46">
        <f t="shared" si="13"/>
        <v>0</v>
      </c>
    </row>
    <row r="154" ht="20.1" customHeight="1" spans="1:9">
      <c r="A154" s="155" t="s">
        <v>1331</v>
      </c>
      <c r="B154" s="148">
        <f>'表二（新）'!C970</f>
        <v>1520</v>
      </c>
      <c r="C154" s="39">
        <v>79</v>
      </c>
      <c r="D154" s="39">
        <v>1441</v>
      </c>
      <c r="E154" s="39"/>
      <c r="F154" s="39"/>
      <c r="G154" s="39"/>
      <c r="H154" s="39"/>
      <c r="I154" s="46">
        <f t="shared" si="13"/>
        <v>0</v>
      </c>
    </row>
    <row r="155" ht="20.1" customHeight="1" spans="1:9">
      <c r="A155" s="155" t="s">
        <v>1336</v>
      </c>
      <c r="B155" s="148">
        <f>'表二（新）'!C975</f>
        <v>0</v>
      </c>
      <c r="C155" s="39"/>
      <c r="D155" s="39"/>
      <c r="E155" s="39"/>
      <c r="F155" s="39"/>
      <c r="G155" s="39"/>
      <c r="H155" s="39"/>
      <c r="I155" s="46">
        <f t="shared" si="13"/>
        <v>0</v>
      </c>
    </row>
    <row r="156" ht="20.1" customHeight="1" spans="1:9">
      <c r="A156" s="155" t="s">
        <v>1339</v>
      </c>
      <c r="B156" s="148">
        <f>'表二（新）'!C982</f>
        <v>1601</v>
      </c>
      <c r="C156" s="39">
        <v>196</v>
      </c>
      <c r="D156" s="39">
        <v>1405</v>
      </c>
      <c r="E156" s="39"/>
      <c r="F156" s="39"/>
      <c r="G156" s="39"/>
      <c r="H156" s="39"/>
      <c r="I156" s="46">
        <f t="shared" si="13"/>
        <v>0</v>
      </c>
    </row>
    <row r="157" ht="20.1" customHeight="1" spans="1:9">
      <c r="A157" s="155" t="s">
        <v>862</v>
      </c>
      <c r="B157" s="148">
        <f>'表二（新）'!C987</f>
        <v>0</v>
      </c>
      <c r="C157" s="39"/>
      <c r="D157" s="39"/>
      <c r="E157" s="39"/>
      <c r="F157" s="39"/>
      <c r="G157" s="39"/>
      <c r="H157" s="39"/>
      <c r="I157" s="46">
        <f t="shared" si="13"/>
        <v>0</v>
      </c>
    </row>
    <row r="158" s="143" customFormat="1" ht="20.1" customHeight="1" spans="1:9">
      <c r="A158" s="147" t="s">
        <v>863</v>
      </c>
      <c r="B158" s="148">
        <f>'表二（新）'!C990</f>
        <v>1947</v>
      </c>
      <c r="C158" s="46">
        <f>SUM(C159:C165)</f>
        <v>1850</v>
      </c>
      <c r="D158" s="46">
        <f t="shared" ref="D158:H158" si="16">SUM(D159:D165)</f>
        <v>97</v>
      </c>
      <c r="E158" s="46">
        <f t="shared" si="16"/>
        <v>0</v>
      </c>
      <c r="F158" s="46">
        <f t="shared" si="16"/>
        <v>0</v>
      </c>
      <c r="G158" s="46">
        <f t="shared" si="16"/>
        <v>0</v>
      </c>
      <c r="H158" s="46">
        <f t="shared" si="16"/>
        <v>0</v>
      </c>
      <c r="I158" s="46">
        <f t="shared" si="13"/>
        <v>0</v>
      </c>
    </row>
    <row r="159" ht="20.1" customHeight="1" spans="1:9">
      <c r="A159" s="155" t="s">
        <v>1346</v>
      </c>
      <c r="B159" s="148">
        <f>'表二（新）'!C991</f>
        <v>0</v>
      </c>
      <c r="C159" s="39"/>
      <c r="D159" s="39"/>
      <c r="E159" s="39"/>
      <c r="F159" s="39"/>
      <c r="G159" s="39"/>
      <c r="H159" s="39"/>
      <c r="I159" s="46">
        <f t="shared" si="13"/>
        <v>0</v>
      </c>
    </row>
    <row r="160" ht="20.1" customHeight="1" spans="1:9">
      <c r="A160" s="155" t="s">
        <v>1353</v>
      </c>
      <c r="B160" s="148">
        <f>'表二（新）'!C1001</f>
        <v>0</v>
      </c>
      <c r="C160" s="39"/>
      <c r="D160" s="39"/>
      <c r="E160" s="39"/>
      <c r="F160" s="39"/>
      <c r="G160" s="39"/>
      <c r="H160" s="39"/>
      <c r="I160" s="46">
        <f t="shared" si="13"/>
        <v>0</v>
      </c>
    </row>
    <row r="161" ht="20.1" customHeight="1" spans="1:9">
      <c r="A161" s="155" t="s">
        <v>1366</v>
      </c>
      <c r="B161" s="148">
        <f>'表二（新）'!C1017</f>
        <v>0</v>
      </c>
      <c r="C161" s="39"/>
      <c r="D161" s="39"/>
      <c r="E161" s="39"/>
      <c r="F161" s="39"/>
      <c r="G161" s="39"/>
      <c r="H161" s="39"/>
      <c r="I161" s="46">
        <f t="shared" si="13"/>
        <v>0</v>
      </c>
    </row>
    <row r="162" ht="20.1" customHeight="1" spans="1:9">
      <c r="A162" s="155" t="s">
        <v>1368</v>
      </c>
      <c r="B162" s="148">
        <f>'表二（新）'!C1022</f>
        <v>650</v>
      </c>
      <c r="C162" s="39">
        <v>650</v>
      </c>
      <c r="D162" s="39"/>
      <c r="E162" s="39"/>
      <c r="F162" s="39"/>
      <c r="G162" s="39"/>
      <c r="H162" s="39"/>
      <c r="I162" s="46">
        <f t="shared" si="13"/>
        <v>0</v>
      </c>
    </row>
    <row r="163" ht="20.1" customHeight="1" spans="1:9">
      <c r="A163" s="155" t="s">
        <v>1378</v>
      </c>
      <c r="B163" s="148">
        <f>'表二（新）'!C1036</f>
        <v>8</v>
      </c>
      <c r="C163" s="39">
        <v>8</v>
      </c>
      <c r="D163" s="39"/>
      <c r="E163" s="39"/>
      <c r="F163" s="39"/>
      <c r="G163" s="39"/>
      <c r="H163" s="39"/>
      <c r="I163" s="46">
        <f t="shared" si="13"/>
        <v>0</v>
      </c>
    </row>
    <row r="164" ht="20.1" customHeight="1" spans="1:9">
      <c r="A164" s="155" t="s">
        <v>1382</v>
      </c>
      <c r="B164" s="148">
        <f>'表二（新）'!C1043</f>
        <v>1289</v>
      </c>
      <c r="C164" s="39">
        <v>1192</v>
      </c>
      <c r="D164" s="39">
        <v>97</v>
      </c>
      <c r="E164" s="39"/>
      <c r="F164" s="39"/>
      <c r="G164" s="39"/>
      <c r="H164" s="39"/>
      <c r="I164" s="46">
        <f t="shared" si="13"/>
        <v>0</v>
      </c>
    </row>
    <row r="165" ht="20.1" customHeight="1" spans="1:9">
      <c r="A165" s="155" t="s">
        <v>914</v>
      </c>
      <c r="B165" s="148">
        <f>'表二（新）'!C1050</f>
        <v>0</v>
      </c>
      <c r="C165" s="39"/>
      <c r="D165" s="39"/>
      <c r="E165" s="39"/>
      <c r="F165" s="39"/>
      <c r="G165" s="39"/>
      <c r="H165" s="39"/>
      <c r="I165" s="46">
        <f t="shared" si="13"/>
        <v>0</v>
      </c>
    </row>
    <row r="166" s="143" customFormat="1" ht="20.1" customHeight="1" spans="1:9">
      <c r="A166" s="147" t="s">
        <v>915</v>
      </c>
      <c r="B166" s="148">
        <f>'表二（新）'!C1056</f>
        <v>1205</v>
      </c>
      <c r="C166" s="46">
        <f>SUM(C167:C169)</f>
        <v>264</v>
      </c>
      <c r="D166" s="46">
        <f t="shared" ref="D166:H166" si="17">SUM(D167:D169)</f>
        <v>941</v>
      </c>
      <c r="E166" s="46">
        <f t="shared" si="17"/>
        <v>0</v>
      </c>
      <c r="F166" s="46">
        <f t="shared" si="17"/>
        <v>0</v>
      </c>
      <c r="G166" s="46">
        <f t="shared" si="17"/>
        <v>0</v>
      </c>
      <c r="H166" s="46">
        <f t="shared" si="17"/>
        <v>0</v>
      </c>
      <c r="I166" s="46">
        <f t="shared" si="13"/>
        <v>0</v>
      </c>
    </row>
    <row r="167" ht="20.1" customHeight="1" spans="1:9">
      <c r="A167" s="155" t="s">
        <v>1391</v>
      </c>
      <c r="B167" s="148">
        <f>'表二（新）'!C1057</f>
        <v>331</v>
      </c>
      <c r="C167" s="39">
        <v>264</v>
      </c>
      <c r="D167" s="39">
        <v>67</v>
      </c>
      <c r="E167" s="39"/>
      <c r="F167" s="39"/>
      <c r="G167" s="39"/>
      <c r="H167" s="39"/>
      <c r="I167" s="46">
        <f t="shared" si="13"/>
        <v>0</v>
      </c>
    </row>
    <row r="168" ht="20.1" customHeight="1" spans="1:9">
      <c r="A168" s="155" t="s">
        <v>1397</v>
      </c>
      <c r="B168" s="148">
        <f>'表二（新）'!C1067</f>
        <v>200</v>
      </c>
      <c r="C168" s="39"/>
      <c r="D168" s="39">
        <v>200</v>
      </c>
      <c r="E168" s="39"/>
      <c r="F168" s="39"/>
      <c r="G168" s="39"/>
      <c r="H168" s="39"/>
      <c r="I168" s="46">
        <f t="shared" si="13"/>
        <v>0</v>
      </c>
    </row>
    <row r="169" ht="20.1" customHeight="1" spans="1:9">
      <c r="A169" s="155" t="s">
        <v>931</v>
      </c>
      <c r="B169" s="148">
        <f>'表二（新）'!C1073</f>
        <v>674</v>
      </c>
      <c r="C169" s="39"/>
      <c r="D169" s="39">
        <v>674</v>
      </c>
      <c r="E169" s="39"/>
      <c r="F169" s="39"/>
      <c r="G169" s="39"/>
      <c r="H169" s="39"/>
      <c r="I169" s="46">
        <f t="shared" si="13"/>
        <v>0</v>
      </c>
    </row>
    <row r="170" s="143" customFormat="1" ht="20.1" customHeight="1" spans="1:9">
      <c r="A170" s="147" t="s">
        <v>932</v>
      </c>
      <c r="B170" s="148">
        <f>'表二（新）'!C1076</f>
        <v>0</v>
      </c>
      <c r="C170" s="46">
        <f>SUM(C171:C173)</f>
        <v>0</v>
      </c>
      <c r="D170" s="46">
        <f t="shared" ref="D170:H170" si="18">SUM(D171:D173)</f>
        <v>0</v>
      </c>
      <c r="E170" s="46">
        <f t="shared" si="18"/>
        <v>0</v>
      </c>
      <c r="F170" s="46">
        <f t="shared" si="18"/>
        <v>0</v>
      </c>
      <c r="G170" s="46">
        <f t="shared" si="18"/>
        <v>0</v>
      </c>
      <c r="H170" s="46">
        <f t="shared" si="18"/>
        <v>0</v>
      </c>
      <c r="I170" s="46">
        <f t="shared" si="13"/>
        <v>0</v>
      </c>
    </row>
    <row r="171" ht="20.1" customHeight="1" spans="1:9">
      <c r="A171" s="155" t="s">
        <v>1402</v>
      </c>
      <c r="B171" s="148">
        <f>'表二（新）'!C1077</f>
        <v>0</v>
      </c>
      <c r="C171" s="39"/>
      <c r="D171" s="39"/>
      <c r="E171" s="39"/>
      <c r="F171" s="39"/>
      <c r="G171" s="39"/>
      <c r="H171" s="39"/>
      <c r="I171" s="46">
        <f t="shared" si="13"/>
        <v>0</v>
      </c>
    </row>
    <row r="172" ht="20.1" customHeight="1" spans="1:9">
      <c r="A172" s="155" t="s">
        <v>1405</v>
      </c>
      <c r="B172" s="148">
        <f>'表二（新）'!C1084</f>
        <v>0</v>
      </c>
      <c r="C172" s="39"/>
      <c r="D172" s="39"/>
      <c r="E172" s="39"/>
      <c r="F172" s="39"/>
      <c r="G172" s="39"/>
      <c r="H172" s="39"/>
      <c r="I172" s="46">
        <f t="shared" si="13"/>
        <v>0</v>
      </c>
    </row>
    <row r="173" ht="20.1" customHeight="1" spans="1:9">
      <c r="A173" s="155" t="s">
        <v>1411</v>
      </c>
      <c r="B173" s="148">
        <f>'表二（新）'!C1090</f>
        <v>0</v>
      </c>
      <c r="C173" s="39"/>
      <c r="D173" s="39"/>
      <c r="E173" s="39"/>
      <c r="F173" s="39"/>
      <c r="G173" s="39"/>
      <c r="H173" s="39"/>
      <c r="I173" s="46">
        <f t="shared" si="13"/>
        <v>0</v>
      </c>
    </row>
    <row r="174" s="143" customFormat="1" ht="20.1" customHeight="1" spans="1:9">
      <c r="A174" s="147" t="s">
        <v>943</v>
      </c>
      <c r="B174" s="148">
        <f>'表二（新）'!C1091</f>
        <v>0</v>
      </c>
      <c r="C174" s="46">
        <f>SUM(C175:C183)</f>
        <v>0</v>
      </c>
      <c r="D174" s="46">
        <f t="shared" ref="D174:H174" si="19">SUM(D175:D183)</f>
        <v>0</v>
      </c>
      <c r="E174" s="46">
        <f t="shared" si="19"/>
        <v>0</v>
      </c>
      <c r="F174" s="46">
        <f t="shared" si="19"/>
        <v>0</v>
      </c>
      <c r="G174" s="46">
        <f t="shared" si="19"/>
        <v>0</v>
      </c>
      <c r="H174" s="46">
        <f t="shared" si="19"/>
        <v>0</v>
      </c>
      <c r="I174" s="46">
        <f t="shared" si="13"/>
        <v>0</v>
      </c>
    </row>
    <row r="175" ht="20.1" customHeight="1" spans="1:9">
      <c r="A175" s="155" t="s">
        <v>1412</v>
      </c>
      <c r="B175" s="148">
        <f>'表二（新）'!C1092</f>
        <v>0</v>
      </c>
      <c r="C175" s="39"/>
      <c r="D175" s="39"/>
      <c r="E175" s="39"/>
      <c r="F175" s="39"/>
      <c r="G175" s="39"/>
      <c r="H175" s="39"/>
      <c r="I175" s="46">
        <f t="shared" si="13"/>
        <v>0</v>
      </c>
    </row>
    <row r="176" ht="20.1" customHeight="1" spans="1:9">
      <c r="A176" s="155" t="s">
        <v>1413</v>
      </c>
      <c r="B176" s="148">
        <f>'表二（新）'!C1093</f>
        <v>0</v>
      </c>
      <c r="C176" s="39"/>
      <c r="D176" s="39"/>
      <c r="E176" s="39"/>
      <c r="F176" s="39"/>
      <c r="G176" s="39"/>
      <c r="H176" s="39"/>
      <c r="I176" s="46">
        <f t="shared" si="13"/>
        <v>0</v>
      </c>
    </row>
    <row r="177" ht="20.1" customHeight="1" spans="1:9">
      <c r="A177" s="155" t="s">
        <v>1414</v>
      </c>
      <c r="B177" s="148">
        <f>'表二（新）'!C1094</f>
        <v>0</v>
      </c>
      <c r="C177" s="39"/>
      <c r="D177" s="39"/>
      <c r="E177" s="39"/>
      <c r="F177" s="39"/>
      <c r="G177" s="39"/>
      <c r="H177" s="39"/>
      <c r="I177" s="46">
        <f t="shared" si="13"/>
        <v>0</v>
      </c>
    </row>
    <row r="178" ht="20.1" customHeight="1" spans="1:9">
      <c r="A178" s="155" t="s">
        <v>1415</v>
      </c>
      <c r="B178" s="148">
        <f>'表二（新）'!C1095</f>
        <v>0</v>
      </c>
      <c r="C178" s="39"/>
      <c r="D178" s="39"/>
      <c r="E178" s="39"/>
      <c r="F178" s="39"/>
      <c r="G178" s="39"/>
      <c r="H178" s="39"/>
      <c r="I178" s="46">
        <f t="shared" si="13"/>
        <v>0</v>
      </c>
    </row>
    <row r="179" ht="20.1" customHeight="1" spans="1:9">
      <c r="A179" s="155" t="s">
        <v>1416</v>
      </c>
      <c r="B179" s="148">
        <f>'表二（新）'!C1096</f>
        <v>0</v>
      </c>
      <c r="C179" s="39"/>
      <c r="D179" s="39"/>
      <c r="E179" s="39"/>
      <c r="F179" s="39"/>
      <c r="G179" s="39"/>
      <c r="H179" s="39"/>
      <c r="I179" s="46">
        <f t="shared" si="13"/>
        <v>0</v>
      </c>
    </row>
    <row r="180" ht="20.1" customHeight="1" spans="1:9">
      <c r="A180" s="155" t="s">
        <v>1190</v>
      </c>
      <c r="B180" s="148">
        <f>'表二（新）'!C1097</f>
        <v>0</v>
      </c>
      <c r="C180" s="39"/>
      <c r="D180" s="39"/>
      <c r="E180" s="39"/>
      <c r="F180" s="39"/>
      <c r="G180" s="39"/>
      <c r="H180" s="39"/>
      <c r="I180" s="46">
        <f t="shared" si="13"/>
        <v>0</v>
      </c>
    </row>
    <row r="181" ht="20.1" customHeight="1" spans="1:9">
      <c r="A181" s="155" t="s">
        <v>1417</v>
      </c>
      <c r="B181" s="148">
        <f>'表二（新）'!C1098</f>
        <v>0</v>
      </c>
      <c r="C181" s="39"/>
      <c r="D181" s="39"/>
      <c r="E181" s="39"/>
      <c r="F181" s="39"/>
      <c r="G181" s="39"/>
      <c r="H181" s="39"/>
      <c r="I181" s="46">
        <f t="shared" si="13"/>
        <v>0</v>
      </c>
    </row>
    <row r="182" ht="20.1" customHeight="1" spans="1:9">
      <c r="A182" s="155" t="s">
        <v>1418</v>
      </c>
      <c r="B182" s="148">
        <f>'表二（新）'!C1099</f>
        <v>0</v>
      </c>
      <c r="C182" s="39"/>
      <c r="D182" s="39"/>
      <c r="E182" s="39"/>
      <c r="F182" s="39"/>
      <c r="G182" s="39"/>
      <c r="H182" s="39"/>
      <c r="I182" s="46">
        <f t="shared" si="13"/>
        <v>0</v>
      </c>
    </row>
    <row r="183" ht="20.1" customHeight="1" spans="1:9">
      <c r="A183" s="155" t="s">
        <v>1419</v>
      </c>
      <c r="B183" s="148">
        <f>'表二（新）'!C1100</f>
        <v>0</v>
      </c>
      <c r="C183" s="39"/>
      <c r="D183" s="39"/>
      <c r="E183" s="39"/>
      <c r="F183" s="39"/>
      <c r="G183" s="39"/>
      <c r="H183" s="39"/>
      <c r="I183" s="46">
        <f t="shared" si="13"/>
        <v>0</v>
      </c>
    </row>
    <row r="184" s="143" customFormat="1" ht="20.1" customHeight="1" spans="1:9">
      <c r="A184" s="147" t="s">
        <v>1420</v>
      </c>
      <c r="B184" s="148">
        <f>'表二（新）'!C1101</f>
        <v>4358</v>
      </c>
      <c r="C184" s="46">
        <f>SUM(C185:C189)</f>
        <v>1690</v>
      </c>
      <c r="D184" s="46">
        <f t="shared" ref="D184:H184" si="20">SUM(D185:D189)</f>
        <v>2668</v>
      </c>
      <c r="E184" s="46">
        <f t="shared" si="20"/>
        <v>0</v>
      </c>
      <c r="F184" s="46">
        <f t="shared" si="20"/>
        <v>0</v>
      </c>
      <c r="G184" s="46">
        <f t="shared" si="20"/>
        <v>0</v>
      </c>
      <c r="H184" s="46">
        <f t="shared" si="20"/>
        <v>0</v>
      </c>
      <c r="I184" s="46">
        <f t="shared" si="13"/>
        <v>0</v>
      </c>
    </row>
    <row r="185" ht="20.1" customHeight="1" spans="1:9">
      <c r="A185" s="155" t="s">
        <v>1699</v>
      </c>
      <c r="B185" s="148">
        <f>'表二（新）'!C1102</f>
        <v>3983</v>
      </c>
      <c r="C185" s="39">
        <v>1368</v>
      </c>
      <c r="D185" s="39">
        <v>2615</v>
      </c>
      <c r="E185" s="39"/>
      <c r="F185" s="39"/>
      <c r="G185" s="39"/>
      <c r="H185" s="39"/>
      <c r="I185" s="46">
        <f t="shared" si="13"/>
        <v>0</v>
      </c>
    </row>
    <row r="186" ht="20.1" customHeight="1" spans="1:9">
      <c r="A186" s="155" t="s">
        <v>1436</v>
      </c>
      <c r="B186" s="148">
        <f>'表二（新）'!C1121</f>
        <v>0</v>
      </c>
      <c r="C186" s="39"/>
      <c r="D186" s="39"/>
      <c r="E186" s="39"/>
      <c r="F186" s="39"/>
      <c r="G186" s="39"/>
      <c r="H186" s="39"/>
      <c r="I186" s="46">
        <f t="shared" si="13"/>
        <v>0</v>
      </c>
    </row>
    <row r="187" ht="20.1" customHeight="1" spans="1:9">
      <c r="A187" s="155" t="s">
        <v>1451</v>
      </c>
      <c r="B187" s="148">
        <f>'表二（新）'!C1140</f>
        <v>0</v>
      </c>
      <c r="C187" s="39"/>
      <c r="D187" s="39"/>
      <c r="E187" s="39"/>
      <c r="F187" s="39"/>
      <c r="G187" s="39"/>
      <c r="H187" s="39"/>
      <c r="I187" s="46">
        <f t="shared" si="13"/>
        <v>0</v>
      </c>
    </row>
    <row r="188" ht="20.1" customHeight="1" spans="1:9">
      <c r="A188" s="155" t="s">
        <v>1456</v>
      </c>
      <c r="B188" s="148">
        <f>'表二（新）'!C1149</f>
        <v>95</v>
      </c>
      <c r="C188" s="39">
        <v>95</v>
      </c>
      <c r="D188" s="39"/>
      <c r="E188" s="39"/>
      <c r="F188" s="39"/>
      <c r="G188" s="39"/>
      <c r="H188" s="39"/>
      <c r="I188" s="46">
        <f t="shared" si="13"/>
        <v>0</v>
      </c>
    </row>
    <row r="189" ht="20.1" customHeight="1" spans="1:9">
      <c r="A189" s="155" t="s">
        <v>1468</v>
      </c>
      <c r="B189" s="148">
        <f>'表二（新）'!C1164</f>
        <v>280</v>
      </c>
      <c r="C189" s="39">
        <v>227</v>
      </c>
      <c r="D189" s="39">
        <v>53</v>
      </c>
      <c r="E189" s="39"/>
      <c r="F189" s="39"/>
      <c r="G189" s="39"/>
      <c r="H189" s="39"/>
      <c r="I189" s="46">
        <f t="shared" si="13"/>
        <v>0</v>
      </c>
    </row>
    <row r="190" s="143" customFormat="1" ht="20.1" customHeight="1" spans="1:9">
      <c r="A190" s="147" t="s">
        <v>1012</v>
      </c>
      <c r="B190" s="148">
        <f>'表二（新）'!C1165</f>
        <v>11185</v>
      </c>
      <c r="C190" s="46">
        <f>SUM(C191:C193)</f>
        <v>22</v>
      </c>
      <c r="D190" s="46">
        <f t="shared" ref="D190:H190" si="21">SUM(D191:D193)</f>
        <v>11163</v>
      </c>
      <c r="E190" s="46">
        <f t="shared" si="21"/>
        <v>0</v>
      </c>
      <c r="F190" s="46">
        <f t="shared" si="21"/>
        <v>0</v>
      </c>
      <c r="G190" s="46">
        <f t="shared" si="21"/>
        <v>0</v>
      </c>
      <c r="H190" s="46">
        <f t="shared" si="21"/>
        <v>0</v>
      </c>
      <c r="I190" s="46">
        <f t="shared" si="13"/>
        <v>0</v>
      </c>
    </row>
    <row r="191" ht="20.1" customHeight="1" spans="1:9">
      <c r="A191" s="155" t="s">
        <v>1469</v>
      </c>
      <c r="B191" s="148">
        <f>'表二（新）'!C1166</f>
        <v>3785</v>
      </c>
      <c r="C191" s="39"/>
      <c r="D191" s="39">
        <v>3785</v>
      </c>
      <c r="E191" s="39"/>
      <c r="F191" s="39"/>
      <c r="G191" s="39"/>
      <c r="H191" s="39"/>
      <c r="I191" s="46">
        <f t="shared" si="13"/>
        <v>0</v>
      </c>
    </row>
    <row r="192" ht="20.1" customHeight="1" spans="1:9">
      <c r="A192" s="155" t="s">
        <v>1478</v>
      </c>
      <c r="B192" s="148">
        <f>'表二（新）'!C1175</f>
        <v>7400</v>
      </c>
      <c r="C192" s="39">
        <v>22</v>
      </c>
      <c r="D192" s="39">
        <v>7378</v>
      </c>
      <c r="E192" s="39"/>
      <c r="F192" s="39"/>
      <c r="G192" s="39"/>
      <c r="H192" s="39"/>
      <c r="I192" s="46">
        <f t="shared" si="13"/>
        <v>0</v>
      </c>
    </row>
    <row r="193" ht="20.1" customHeight="1" spans="1:9">
      <c r="A193" s="155" t="s">
        <v>1482</v>
      </c>
      <c r="B193" s="148">
        <f>'表二（新）'!C1179</f>
        <v>0</v>
      </c>
      <c r="C193" s="39"/>
      <c r="D193" s="39"/>
      <c r="E193" s="39"/>
      <c r="F193" s="39"/>
      <c r="G193" s="39"/>
      <c r="H193" s="39"/>
      <c r="I193" s="46">
        <f t="shared" si="13"/>
        <v>0</v>
      </c>
    </row>
    <row r="194" s="143" customFormat="1" ht="20.1" customHeight="1" spans="1:9">
      <c r="A194" s="147" t="s">
        <v>1030</v>
      </c>
      <c r="B194" s="148">
        <f>'表二（新）'!C1183</f>
        <v>340</v>
      </c>
      <c r="C194" s="46">
        <f>SUM(C195:C199)</f>
        <v>214</v>
      </c>
      <c r="D194" s="46">
        <f t="shared" ref="D194:H194" si="22">SUM(D195:D199)</f>
        <v>126</v>
      </c>
      <c r="E194" s="46">
        <f t="shared" si="22"/>
        <v>0</v>
      </c>
      <c r="F194" s="46">
        <f t="shared" si="22"/>
        <v>0</v>
      </c>
      <c r="G194" s="46">
        <f t="shared" si="22"/>
        <v>0</v>
      </c>
      <c r="H194" s="46">
        <f t="shared" si="22"/>
        <v>0</v>
      </c>
      <c r="I194" s="46">
        <f t="shared" si="13"/>
        <v>0</v>
      </c>
    </row>
    <row r="195" ht="20.1" customHeight="1" spans="1:9">
      <c r="A195" s="155" t="s">
        <v>1486</v>
      </c>
      <c r="B195" s="148">
        <f>'表二（新）'!C1184</f>
        <v>178</v>
      </c>
      <c r="C195" s="39">
        <v>52</v>
      </c>
      <c r="D195" s="39">
        <v>126</v>
      </c>
      <c r="E195" s="39"/>
      <c r="F195" s="39"/>
      <c r="G195" s="39"/>
      <c r="H195" s="39"/>
      <c r="I195" s="46">
        <f t="shared" si="13"/>
        <v>0</v>
      </c>
    </row>
    <row r="196" ht="20.1" customHeight="1" spans="1:9">
      <c r="A196" s="155" t="s">
        <v>1497</v>
      </c>
      <c r="B196" s="148">
        <f>'表二（新）'!C1199</f>
        <v>162</v>
      </c>
      <c r="C196" s="39">
        <v>162</v>
      </c>
      <c r="D196" s="39"/>
      <c r="E196" s="39"/>
      <c r="F196" s="39"/>
      <c r="G196" s="39"/>
      <c r="H196" s="39"/>
      <c r="I196" s="46">
        <f t="shared" si="13"/>
        <v>0</v>
      </c>
    </row>
    <row r="197" ht="20.1" customHeight="1" spans="1:9">
      <c r="A197" s="155" t="s">
        <v>1507</v>
      </c>
      <c r="B197" s="148">
        <f>'表二（新）'!C1213</f>
        <v>0</v>
      </c>
      <c r="C197" s="39"/>
      <c r="D197" s="39"/>
      <c r="E197" s="39"/>
      <c r="F197" s="39"/>
      <c r="G197" s="39"/>
      <c r="H197" s="39"/>
      <c r="I197" s="46">
        <f t="shared" si="13"/>
        <v>0</v>
      </c>
    </row>
    <row r="198" ht="20.1" customHeight="1" spans="1:9">
      <c r="A198" s="155" t="s">
        <v>1512</v>
      </c>
      <c r="B198" s="148">
        <f>'表二（新）'!C1218</f>
        <v>0</v>
      </c>
      <c r="C198" s="39"/>
      <c r="D198" s="39"/>
      <c r="E198" s="39"/>
      <c r="F198" s="39"/>
      <c r="G198" s="39"/>
      <c r="H198" s="39"/>
      <c r="I198" s="46">
        <f t="shared" si="13"/>
        <v>0</v>
      </c>
    </row>
    <row r="199" ht="20.1" customHeight="1" spans="1:9">
      <c r="A199" s="155" t="s">
        <v>1518</v>
      </c>
      <c r="B199" s="148">
        <f>'表二（新）'!C1224</f>
        <v>0</v>
      </c>
      <c r="C199" s="39"/>
      <c r="D199" s="39"/>
      <c r="E199" s="39"/>
      <c r="F199" s="39"/>
      <c r="G199" s="39"/>
      <c r="H199" s="39"/>
      <c r="I199" s="46">
        <f t="shared" ref="I199:I215" si="23">IF(B199=SUM(C199:H199),0,"散总不符")</f>
        <v>0</v>
      </c>
    </row>
    <row r="200" s="143" customFormat="1" ht="20.1" customHeight="1" spans="1:9">
      <c r="A200" s="157" t="s">
        <v>1530</v>
      </c>
      <c r="B200" s="148">
        <f>'表二（新）'!C1236</f>
        <v>0</v>
      </c>
      <c r="C200" s="46">
        <f>SUM(C201:C208)</f>
        <v>0</v>
      </c>
      <c r="D200" s="46">
        <f t="shared" ref="D200:H200" si="24">SUM(D201:D208)</f>
        <v>0</v>
      </c>
      <c r="E200" s="46">
        <f t="shared" si="24"/>
        <v>0</v>
      </c>
      <c r="F200" s="46">
        <f t="shared" si="24"/>
        <v>0</v>
      </c>
      <c r="G200" s="46">
        <f t="shared" si="24"/>
        <v>0</v>
      </c>
      <c r="H200" s="46">
        <f t="shared" si="24"/>
        <v>0</v>
      </c>
      <c r="I200" s="46">
        <f t="shared" si="23"/>
        <v>0</v>
      </c>
    </row>
    <row r="201" ht="20.1" customHeight="1" spans="1:9">
      <c r="A201" s="156" t="s">
        <v>1700</v>
      </c>
      <c r="B201" s="148">
        <f>'表二（新）'!C1237</f>
        <v>0</v>
      </c>
      <c r="C201" s="39"/>
      <c r="D201" s="39"/>
      <c r="E201" s="39"/>
      <c r="F201" s="39"/>
      <c r="G201" s="39"/>
      <c r="H201" s="39"/>
      <c r="I201" s="46">
        <f t="shared" si="23"/>
        <v>0</v>
      </c>
    </row>
    <row r="202" ht="20.1" customHeight="1" spans="1:9">
      <c r="A202" s="156" t="s">
        <v>1701</v>
      </c>
      <c r="B202" s="148">
        <f>'表二（新）'!C1249</f>
        <v>0</v>
      </c>
      <c r="C202" s="39"/>
      <c r="D202" s="39"/>
      <c r="E202" s="39"/>
      <c r="F202" s="39"/>
      <c r="G202" s="39"/>
      <c r="H202" s="39"/>
      <c r="I202" s="46">
        <f t="shared" si="23"/>
        <v>0</v>
      </c>
    </row>
    <row r="203" ht="20.1" customHeight="1" spans="1:9">
      <c r="A203" s="156" t="s">
        <v>1702</v>
      </c>
      <c r="B203" s="148">
        <f>'表二（新）'!C1255</f>
        <v>0</v>
      </c>
      <c r="C203" s="39"/>
      <c r="D203" s="39"/>
      <c r="E203" s="39"/>
      <c r="F203" s="39"/>
      <c r="G203" s="39"/>
      <c r="H203" s="39"/>
      <c r="I203" s="46">
        <f t="shared" si="23"/>
        <v>0</v>
      </c>
    </row>
    <row r="204" ht="20.1" customHeight="1" spans="1:9">
      <c r="A204" s="156" t="s">
        <v>1703</v>
      </c>
      <c r="B204" s="148">
        <f>'表二（新）'!C1261</f>
        <v>0</v>
      </c>
      <c r="C204" s="39"/>
      <c r="D204" s="39"/>
      <c r="E204" s="39"/>
      <c r="F204" s="39"/>
      <c r="G204" s="39"/>
      <c r="H204" s="39"/>
      <c r="I204" s="46">
        <f t="shared" si="23"/>
        <v>0</v>
      </c>
    </row>
    <row r="205" ht="20.1" customHeight="1" spans="1:9">
      <c r="A205" s="156" t="s">
        <v>1704</v>
      </c>
      <c r="B205" s="148">
        <f>'表二（新）'!C1269</f>
        <v>0</v>
      </c>
      <c r="C205" s="39"/>
      <c r="D205" s="39"/>
      <c r="E205" s="39"/>
      <c r="F205" s="39"/>
      <c r="G205" s="39"/>
      <c r="H205" s="39"/>
      <c r="I205" s="46">
        <f t="shared" si="23"/>
        <v>0</v>
      </c>
    </row>
    <row r="206" ht="20.1" customHeight="1" spans="1:9">
      <c r="A206" s="156" t="s">
        <v>1705</v>
      </c>
      <c r="B206" s="148">
        <f>'表二（新）'!C1282</f>
        <v>0</v>
      </c>
      <c r="C206" s="39"/>
      <c r="D206" s="39"/>
      <c r="E206" s="39"/>
      <c r="F206" s="39"/>
      <c r="G206" s="39"/>
      <c r="H206" s="39"/>
      <c r="I206" s="46">
        <f t="shared" si="23"/>
        <v>0</v>
      </c>
    </row>
    <row r="207" ht="20.1" customHeight="1" spans="1:9">
      <c r="A207" s="156" t="s">
        <v>1706</v>
      </c>
      <c r="B207" s="148">
        <f>'表二（新）'!C1286</f>
        <v>0</v>
      </c>
      <c r="C207" s="39"/>
      <c r="D207" s="39"/>
      <c r="E207" s="39"/>
      <c r="F207" s="39"/>
      <c r="G207" s="39"/>
      <c r="H207" s="39"/>
      <c r="I207" s="46">
        <f t="shared" si="23"/>
        <v>0</v>
      </c>
    </row>
    <row r="208" ht="20.1" customHeight="1" spans="1:9">
      <c r="A208" s="156" t="s">
        <v>1707</v>
      </c>
      <c r="B208" s="148">
        <f>'表二（新）'!C1292</f>
        <v>0</v>
      </c>
      <c r="C208" s="39"/>
      <c r="D208" s="39"/>
      <c r="E208" s="39"/>
      <c r="F208" s="39"/>
      <c r="G208" s="39"/>
      <c r="H208" s="39"/>
      <c r="I208" s="46">
        <f t="shared" si="23"/>
        <v>0</v>
      </c>
    </row>
    <row r="209" s="143" customFormat="1" ht="20.1" customHeight="1" spans="1:9">
      <c r="A209" s="147" t="s">
        <v>1075</v>
      </c>
      <c r="B209" s="148">
        <f>'表二（新）'!C1293</f>
        <v>5000</v>
      </c>
      <c r="C209" s="39">
        <v>5000</v>
      </c>
      <c r="D209" s="39"/>
      <c r="E209" s="39"/>
      <c r="F209" s="39"/>
      <c r="G209" s="39"/>
      <c r="H209" s="39"/>
      <c r="I209" s="46">
        <f t="shared" si="23"/>
        <v>0</v>
      </c>
    </row>
    <row r="210" s="143" customFormat="1" ht="20.1" customHeight="1" spans="1:9">
      <c r="A210" s="147" t="s">
        <v>1076</v>
      </c>
      <c r="B210" s="148">
        <f>'表二（新）'!C1294</f>
        <v>2000</v>
      </c>
      <c r="C210" s="46">
        <f>C211</f>
        <v>2000</v>
      </c>
      <c r="D210" s="46">
        <f t="shared" ref="D210:H210" si="25">D211</f>
        <v>0</v>
      </c>
      <c r="E210" s="46">
        <f t="shared" si="25"/>
        <v>0</v>
      </c>
      <c r="F210" s="46">
        <f t="shared" si="25"/>
        <v>0</v>
      </c>
      <c r="G210" s="46">
        <f t="shared" si="25"/>
        <v>0</v>
      </c>
      <c r="H210" s="46">
        <f t="shared" si="25"/>
        <v>0</v>
      </c>
      <c r="I210" s="46">
        <f t="shared" si="23"/>
        <v>0</v>
      </c>
    </row>
    <row r="211" ht="20.1" customHeight="1" spans="1:9">
      <c r="A211" s="155" t="s">
        <v>1577</v>
      </c>
      <c r="B211" s="148">
        <f>'表二（新）'!C1295</f>
        <v>2000</v>
      </c>
      <c r="C211" s="39">
        <v>2000</v>
      </c>
      <c r="D211" s="39"/>
      <c r="E211" s="39"/>
      <c r="F211" s="39"/>
      <c r="G211" s="39"/>
      <c r="H211" s="39"/>
      <c r="I211" s="46">
        <f t="shared" si="23"/>
        <v>0</v>
      </c>
    </row>
    <row r="212" s="143" customFormat="1" ht="20.1" customHeight="1" spans="1:9">
      <c r="A212" s="147" t="s">
        <v>1082</v>
      </c>
      <c r="B212" s="148">
        <f>'表二（新）'!C1300</f>
        <v>0</v>
      </c>
      <c r="C212" s="39"/>
      <c r="D212" s="39"/>
      <c r="E212" s="39"/>
      <c r="F212" s="39"/>
      <c r="G212" s="39"/>
      <c r="H212" s="39"/>
      <c r="I212" s="46">
        <f t="shared" si="23"/>
        <v>0</v>
      </c>
    </row>
    <row r="213" s="143" customFormat="1" ht="20.1" customHeight="1" spans="1:9">
      <c r="A213" s="147" t="s">
        <v>1084</v>
      </c>
      <c r="B213" s="148">
        <f>'表二（新）'!C1302</f>
        <v>10028</v>
      </c>
      <c r="C213" s="46">
        <f>C214+C215</f>
        <v>9434</v>
      </c>
      <c r="D213" s="46">
        <f t="shared" ref="D213:H213" si="26">D214+D215</f>
        <v>0</v>
      </c>
      <c r="E213" s="46">
        <f t="shared" si="26"/>
        <v>294</v>
      </c>
      <c r="F213" s="46">
        <f t="shared" si="26"/>
        <v>300</v>
      </c>
      <c r="G213" s="46">
        <f t="shared" si="26"/>
        <v>0</v>
      </c>
      <c r="H213" s="46">
        <f t="shared" si="26"/>
        <v>0</v>
      </c>
      <c r="I213" s="46">
        <f t="shared" si="23"/>
        <v>0</v>
      </c>
    </row>
    <row r="214" ht="20.1" customHeight="1" spans="1:9">
      <c r="A214" s="155" t="s">
        <v>1708</v>
      </c>
      <c r="B214" s="148">
        <f>'表二（新）'!C1303</f>
        <v>0</v>
      </c>
      <c r="C214" s="39"/>
      <c r="D214" s="39"/>
      <c r="E214" s="39"/>
      <c r="F214" s="39"/>
      <c r="G214" s="39"/>
      <c r="H214" s="39"/>
      <c r="I214" s="46">
        <f t="shared" si="23"/>
        <v>0</v>
      </c>
    </row>
    <row r="215" ht="20.1" customHeight="1" spans="1:9">
      <c r="A215" s="155" t="s">
        <v>1419</v>
      </c>
      <c r="B215" s="148">
        <f>'表二（新）'!C1304</f>
        <v>10028</v>
      </c>
      <c r="C215" s="39">
        <v>9434</v>
      </c>
      <c r="D215" s="39"/>
      <c r="E215" s="39">
        <v>294</v>
      </c>
      <c r="F215" s="39">
        <v>300</v>
      </c>
      <c r="G215" s="39"/>
      <c r="H215" s="39"/>
      <c r="I215" s="46">
        <f t="shared" si="23"/>
        <v>0</v>
      </c>
    </row>
    <row r="216" ht="20.1" customHeight="1" spans="1:9">
      <c r="A216" s="155"/>
      <c r="B216" s="39"/>
      <c r="C216" s="39"/>
      <c r="D216" s="39"/>
      <c r="E216" s="39"/>
      <c r="F216" s="39"/>
      <c r="G216" s="39"/>
      <c r="H216" s="39"/>
      <c r="I216" s="39"/>
    </row>
    <row r="217" ht="20.1" customHeight="1" spans="1:9">
      <c r="A217" s="155"/>
      <c r="B217" s="39"/>
      <c r="C217" s="39"/>
      <c r="D217" s="39"/>
      <c r="E217" s="39"/>
      <c r="F217" s="39"/>
      <c r="G217" s="39"/>
      <c r="H217" s="39"/>
      <c r="I217" s="39"/>
    </row>
    <row r="218" ht="20.1" customHeight="1" spans="1:9">
      <c r="A218" s="155"/>
      <c r="B218" s="39"/>
      <c r="C218" s="39"/>
      <c r="D218" s="39"/>
      <c r="E218" s="39"/>
      <c r="F218" s="39"/>
      <c r="G218" s="39"/>
      <c r="H218" s="39"/>
      <c r="I218" s="39"/>
    </row>
    <row r="219" ht="20.1" customHeight="1" spans="1:9">
      <c r="A219" s="155"/>
      <c r="B219" s="39"/>
      <c r="C219" s="39"/>
      <c r="D219" s="39"/>
      <c r="E219" s="39"/>
      <c r="F219" s="39"/>
      <c r="G219" s="39"/>
      <c r="H219" s="39"/>
      <c r="I219" s="39"/>
    </row>
    <row r="220" ht="20.1" customHeight="1" spans="1:9">
      <c r="A220" s="39"/>
      <c r="B220" s="39"/>
      <c r="C220" s="39"/>
      <c r="D220" s="39"/>
      <c r="E220" s="39"/>
      <c r="F220" s="39"/>
      <c r="G220" s="39"/>
      <c r="H220" s="39"/>
      <c r="I220" s="39"/>
    </row>
    <row r="221" ht="20.1" customHeight="1" spans="1:9">
      <c r="A221" s="39"/>
      <c r="B221" s="39"/>
      <c r="C221" s="39"/>
      <c r="D221" s="39"/>
      <c r="E221" s="39"/>
      <c r="F221" s="39"/>
      <c r="G221" s="39"/>
      <c r="H221" s="39"/>
      <c r="I221" s="39"/>
    </row>
    <row r="222" ht="20.1" customHeight="1" spans="1:9">
      <c r="A222" s="39"/>
      <c r="B222" s="39"/>
      <c r="C222" s="39"/>
      <c r="D222" s="39"/>
      <c r="E222" s="39"/>
      <c r="F222" s="39"/>
      <c r="G222" s="39"/>
      <c r="H222" s="39"/>
      <c r="I222" s="39"/>
    </row>
    <row r="223" ht="20.1" customHeight="1" spans="1:9">
      <c r="A223" s="39"/>
      <c r="B223" s="39"/>
      <c r="C223" s="39"/>
      <c r="D223" s="39"/>
      <c r="E223" s="39"/>
      <c r="F223" s="39"/>
      <c r="G223" s="39"/>
      <c r="H223" s="39"/>
      <c r="I223" s="39"/>
    </row>
    <row r="224" ht="20.1" customHeight="1" spans="1:9">
      <c r="A224" s="14" t="s">
        <v>1709</v>
      </c>
      <c r="B224" s="14">
        <f>'表二（新）'!C1307</f>
        <v>311640</v>
      </c>
      <c r="C224" s="14">
        <f>C6+C34+C37+C40+C52+C63+C74+C81+C102+C116+C132+C139+C150+C158+C166+C170+C174+C184+C190+C194+C200+C209+C210+C212+C213</f>
        <v>244481</v>
      </c>
      <c r="D224" s="14">
        <f t="shared" ref="D224:H224" si="27">D6+D34+D37+D40+D52+D63+D74+D81+D102+D116+D132+D139+D150+D158+D166+D170+D174+D184+D190+D194+D200+D209+D210+D212+D213</f>
        <v>66565</v>
      </c>
      <c r="E224" s="14">
        <f t="shared" si="27"/>
        <v>294</v>
      </c>
      <c r="F224" s="14">
        <f t="shared" si="27"/>
        <v>300</v>
      </c>
      <c r="G224" s="14">
        <f t="shared" si="27"/>
        <v>0</v>
      </c>
      <c r="H224" s="14">
        <f t="shared" si="27"/>
        <v>0</v>
      </c>
      <c r="I224" s="46">
        <f>IF(B224=SUM(C224:H224),0,"散总不符")</f>
        <v>0</v>
      </c>
    </row>
    <row r="225" spans="9:9">
      <c r="I225" s="158">
        <f>COUNTIF($I$6:$I$224,"散总不符")</f>
        <v>0</v>
      </c>
    </row>
  </sheetData>
  <autoFilter ref="A5:H215">
    <extLst/>
  </autoFilter>
  <mergeCells count="10">
    <mergeCell ref="A2:H2"/>
    <mergeCell ref="A4:A5"/>
    <mergeCell ref="B4:B5"/>
    <mergeCell ref="C4:C5"/>
    <mergeCell ref="D4:D5"/>
    <mergeCell ref="E4:E5"/>
    <mergeCell ref="F4:F5"/>
    <mergeCell ref="G4:G5"/>
    <mergeCell ref="H4:H5"/>
    <mergeCell ref="I4:I5"/>
  </mergeCells>
  <printOptions horizontalCentered="1"/>
  <pageMargins left="0.471527777777778" right="0.471527777777778" top="0.471527777777778" bottom="0.354166666666667" header="0.118055555555556" footer="0.118055555555556"/>
  <pageSetup paperSize="9" scale="8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1"/>
  <sheetViews>
    <sheetView showGridLines="0" showZeros="0" workbookViewId="0">
      <pane xSplit="1" ySplit="4" topLeftCell="B17" activePane="bottomRight" state="frozen"/>
      <selection/>
      <selection pane="topRight"/>
      <selection pane="bottomLeft"/>
      <selection pane="bottomRight" activeCell="H25" sqref="H25"/>
    </sheetView>
  </sheetViews>
  <sheetFormatPr defaultColWidth="9" defaultRowHeight="15.75"/>
  <cols>
    <col min="1" max="1" width="35.5" style="41" customWidth="1"/>
    <col min="2" max="17" width="7.375" style="41" customWidth="1"/>
    <col min="18" max="16384" width="9" style="41"/>
  </cols>
  <sheetData>
    <row r="1" ht="27" customHeight="1" spans="1:1">
      <c r="A1" s="41" t="s">
        <v>1710</v>
      </c>
    </row>
    <row r="2" s="127" customFormat="1" ht="27" customHeight="1" spans="1:18">
      <c r="A2" s="110" t="s">
        <v>1711</v>
      </c>
      <c r="B2" s="110"/>
      <c r="C2" s="110"/>
      <c r="D2" s="110"/>
      <c r="E2" s="110"/>
      <c r="F2" s="110"/>
      <c r="G2" s="110"/>
      <c r="H2" s="110"/>
      <c r="I2" s="110"/>
      <c r="J2" s="110"/>
      <c r="K2" s="110"/>
      <c r="L2" s="110"/>
      <c r="M2" s="110"/>
      <c r="N2" s="110"/>
      <c r="O2" s="110"/>
      <c r="P2" s="110"/>
      <c r="Q2" s="110"/>
      <c r="R2" s="110"/>
    </row>
    <row r="3" s="127" customFormat="1" ht="27" customHeight="1" spans="3:17">
      <c r="C3" s="129"/>
      <c r="D3" s="129"/>
      <c r="E3" s="129"/>
      <c r="F3" s="129"/>
      <c r="G3" s="129"/>
      <c r="H3" s="129"/>
      <c r="Q3" s="140" t="s">
        <v>1712</v>
      </c>
    </row>
    <row r="4" s="128" customFormat="1" ht="69.75" customHeight="1" spans="1:18">
      <c r="A4" s="130" t="s">
        <v>1592</v>
      </c>
      <c r="B4" s="130" t="s">
        <v>1713</v>
      </c>
      <c r="C4" s="131" t="s">
        <v>1714</v>
      </c>
      <c r="D4" s="131" t="s">
        <v>1715</v>
      </c>
      <c r="E4" s="131" t="s">
        <v>1716</v>
      </c>
      <c r="F4" s="131" t="s">
        <v>1717</v>
      </c>
      <c r="G4" s="131" t="s">
        <v>1718</v>
      </c>
      <c r="H4" s="131" t="s">
        <v>1719</v>
      </c>
      <c r="I4" s="131" t="s">
        <v>1720</v>
      </c>
      <c r="J4" s="131" t="s">
        <v>1721</v>
      </c>
      <c r="K4" s="131" t="s">
        <v>1722</v>
      </c>
      <c r="L4" s="131" t="s">
        <v>1723</v>
      </c>
      <c r="M4" s="131" t="s">
        <v>1724</v>
      </c>
      <c r="N4" s="131" t="s">
        <v>1725</v>
      </c>
      <c r="O4" s="131" t="s">
        <v>1726</v>
      </c>
      <c r="P4" s="131" t="s">
        <v>1727</v>
      </c>
      <c r="Q4" s="131" t="s">
        <v>1728</v>
      </c>
      <c r="R4" s="141" t="s">
        <v>1693</v>
      </c>
    </row>
    <row r="5" s="128" customFormat="1" ht="20.1" customHeight="1" spans="1:18">
      <c r="A5" s="63" t="s">
        <v>1729</v>
      </c>
      <c r="B5" s="132">
        <f>'表二（新）'!C5</f>
        <v>37269</v>
      </c>
      <c r="C5" s="133">
        <v>16757</v>
      </c>
      <c r="D5" s="133">
        <v>17405</v>
      </c>
      <c r="E5" s="133">
        <v>668</v>
      </c>
      <c r="F5" s="133"/>
      <c r="G5" s="133"/>
      <c r="H5" s="133"/>
      <c r="I5" s="133"/>
      <c r="J5" s="133"/>
      <c r="K5" s="133">
        <v>2073</v>
      </c>
      <c r="L5" s="133">
        <v>366</v>
      </c>
      <c r="M5" s="138"/>
      <c r="N5" s="138"/>
      <c r="O5" s="138"/>
      <c r="P5" s="138"/>
      <c r="Q5" s="133"/>
      <c r="R5" s="46">
        <f>IF(B5=SUM(C5:Q5),0,"散总不符")</f>
        <v>0</v>
      </c>
    </row>
    <row r="6" s="128" customFormat="1" ht="20.1" customHeight="1" spans="1:18">
      <c r="A6" s="63" t="s">
        <v>217</v>
      </c>
      <c r="B6" s="134">
        <f>'表二（新）'!C251</f>
        <v>0</v>
      </c>
      <c r="C6" s="133"/>
      <c r="D6" s="133"/>
      <c r="E6" s="133"/>
      <c r="F6" s="133"/>
      <c r="G6" s="133"/>
      <c r="H6" s="133"/>
      <c r="I6" s="133"/>
      <c r="J6" s="133"/>
      <c r="K6" s="133"/>
      <c r="L6" s="133"/>
      <c r="M6" s="138"/>
      <c r="N6" s="138"/>
      <c r="O6" s="138"/>
      <c r="P6" s="138"/>
      <c r="Q6" s="133"/>
      <c r="R6" s="46">
        <f t="shared" ref="R6:R31" si="0">IF(B6=SUM(C6:Q6),0,"散总不符")</f>
        <v>0</v>
      </c>
    </row>
    <row r="7" s="128" customFormat="1" ht="20.1" customHeight="1" spans="1:18">
      <c r="A7" s="63" t="s">
        <v>220</v>
      </c>
      <c r="B7" s="134">
        <f>'表二（新）'!C254</f>
        <v>276</v>
      </c>
      <c r="C7" s="133"/>
      <c r="D7" s="133">
        <v>276</v>
      </c>
      <c r="E7" s="133"/>
      <c r="F7" s="133"/>
      <c r="G7" s="133"/>
      <c r="H7" s="133"/>
      <c r="I7" s="133"/>
      <c r="J7" s="133"/>
      <c r="K7" s="133"/>
      <c r="L7" s="133"/>
      <c r="M7" s="138"/>
      <c r="N7" s="138"/>
      <c r="O7" s="138"/>
      <c r="P7" s="138"/>
      <c r="Q7" s="133"/>
      <c r="R7" s="46">
        <f t="shared" si="0"/>
        <v>0</v>
      </c>
    </row>
    <row r="8" s="128" customFormat="1" ht="20.1" customHeight="1" spans="1:18">
      <c r="A8" s="63" t="s">
        <v>232</v>
      </c>
      <c r="B8" s="134">
        <f>'表二（新）'!C266</f>
        <v>13108</v>
      </c>
      <c r="C8" s="133">
        <v>4597</v>
      </c>
      <c r="D8" s="133">
        <v>3666</v>
      </c>
      <c r="E8" s="133">
        <v>1821</v>
      </c>
      <c r="F8" s="133">
        <v>2009</v>
      </c>
      <c r="G8" s="133"/>
      <c r="H8" s="133"/>
      <c r="I8" s="133"/>
      <c r="J8" s="133"/>
      <c r="K8" s="133">
        <v>1015</v>
      </c>
      <c r="L8" s="133"/>
      <c r="M8" s="138"/>
      <c r="N8" s="138"/>
      <c r="O8" s="138"/>
      <c r="P8" s="138"/>
      <c r="Q8" s="133"/>
      <c r="R8" s="46">
        <f t="shared" si="0"/>
        <v>0</v>
      </c>
    </row>
    <row r="9" s="128" customFormat="1" ht="20.1" customHeight="1" spans="1:18">
      <c r="A9" s="63" t="s">
        <v>314</v>
      </c>
      <c r="B9" s="134">
        <f>'表二（新）'!C355</f>
        <v>73452</v>
      </c>
      <c r="C9" s="133">
        <v>41731</v>
      </c>
      <c r="D9" s="133">
        <v>15169</v>
      </c>
      <c r="E9" s="133">
        <v>2751</v>
      </c>
      <c r="F9" s="133"/>
      <c r="G9" s="133"/>
      <c r="H9" s="133"/>
      <c r="I9" s="133"/>
      <c r="J9" s="133"/>
      <c r="K9" s="133">
        <v>11138</v>
      </c>
      <c r="L9" s="133">
        <v>2663</v>
      </c>
      <c r="M9" s="138"/>
      <c r="N9" s="138"/>
      <c r="O9" s="138"/>
      <c r="P9" s="138"/>
      <c r="Q9" s="133"/>
      <c r="R9" s="46">
        <f t="shared" si="0"/>
        <v>0</v>
      </c>
    </row>
    <row r="10" s="128" customFormat="1" ht="20.1" customHeight="1" spans="1:18">
      <c r="A10" s="63" t="s">
        <v>365</v>
      </c>
      <c r="B10" s="134">
        <f>'表二（新）'!C409</f>
        <v>1081</v>
      </c>
      <c r="C10" s="133">
        <v>371</v>
      </c>
      <c r="D10" s="133">
        <v>125</v>
      </c>
      <c r="E10" s="133"/>
      <c r="F10" s="133"/>
      <c r="G10" s="133"/>
      <c r="H10" s="133"/>
      <c r="I10" s="133">
        <v>345</v>
      </c>
      <c r="J10" s="133"/>
      <c r="K10" s="133">
        <v>240</v>
      </c>
      <c r="L10" s="133"/>
      <c r="M10" s="138"/>
      <c r="N10" s="138"/>
      <c r="O10" s="138"/>
      <c r="P10" s="138"/>
      <c r="Q10" s="133"/>
      <c r="R10" s="46">
        <f t="shared" si="0"/>
        <v>0</v>
      </c>
    </row>
    <row r="11" s="128" customFormat="1" ht="20.1" customHeight="1" spans="1:18">
      <c r="A11" s="63" t="s">
        <v>1132</v>
      </c>
      <c r="B11" s="134">
        <f>'表二（新）'!C465</f>
        <v>5119</v>
      </c>
      <c r="C11" s="133">
        <v>1266</v>
      </c>
      <c r="D11" s="133">
        <v>1184</v>
      </c>
      <c r="E11" s="133"/>
      <c r="F11" s="133"/>
      <c r="G11" s="133"/>
      <c r="H11" s="133"/>
      <c r="I11" s="133">
        <v>2161</v>
      </c>
      <c r="J11" s="133">
        <v>130</v>
      </c>
      <c r="K11" s="133">
        <v>378</v>
      </c>
      <c r="L11" s="133"/>
      <c r="M11" s="138"/>
      <c r="N11" s="138"/>
      <c r="O11" s="138"/>
      <c r="P11" s="138"/>
      <c r="Q11" s="133"/>
      <c r="R11" s="46">
        <f t="shared" si="0"/>
        <v>0</v>
      </c>
    </row>
    <row r="12" s="128" customFormat="1" ht="20.1" customHeight="1" spans="1:18">
      <c r="A12" s="63" t="s">
        <v>451</v>
      </c>
      <c r="B12" s="134">
        <f>'表二（新）'!C521</f>
        <v>49293</v>
      </c>
      <c r="C12" s="133">
        <v>2103</v>
      </c>
      <c r="D12" s="133">
        <v>502</v>
      </c>
      <c r="E12" s="133">
        <v>1221</v>
      </c>
      <c r="F12" s="133"/>
      <c r="G12" s="133">
        <v>231</v>
      </c>
      <c r="H12" s="133"/>
      <c r="I12" s="133"/>
      <c r="J12" s="133"/>
      <c r="K12" s="133">
        <v>29674</v>
      </c>
      <c r="L12" s="133">
        <v>15562</v>
      </c>
      <c r="M12" s="138"/>
      <c r="N12" s="138"/>
      <c r="O12" s="138"/>
      <c r="P12" s="138"/>
      <c r="Q12" s="133"/>
      <c r="R12" s="46">
        <f t="shared" si="0"/>
        <v>0</v>
      </c>
    </row>
    <row r="13" s="128" customFormat="1" ht="20.1" customHeight="1" spans="1:18">
      <c r="A13" s="63" t="s">
        <v>1156</v>
      </c>
      <c r="B13" s="134">
        <f>'表二（新）'!C638</f>
        <v>17646</v>
      </c>
      <c r="C13" s="133">
        <v>3933</v>
      </c>
      <c r="D13" s="133">
        <v>4476</v>
      </c>
      <c r="E13" s="133">
        <v>560</v>
      </c>
      <c r="F13" s="133"/>
      <c r="G13" s="133"/>
      <c r="H13" s="133"/>
      <c r="I13" s="133"/>
      <c r="J13" s="133"/>
      <c r="K13" s="133">
        <v>8677</v>
      </c>
      <c r="L13" s="133"/>
      <c r="M13" s="138"/>
      <c r="N13" s="138"/>
      <c r="O13" s="138"/>
      <c r="P13" s="138"/>
      <c r="Q13" s="133"/>
      <c r="R13" s="46">
        <f t="shared" si="0"/>
        <v>0</v>
      </c>
    </row>
    <row r="14" s="128" customFormat="1" ht="20.1" customHeight="1" spans="1:18">
      <c r="A14" s="63" t="s">
        <v>618</v>
      </c>
      <c r="B14" s="134">
        <f>'表二（新）'!C709</f>
        <v>4706</v>
      </c>
      <c r="C14" s="133">
        <v>386</v>
      </c>
      <c r="D14" s="133">
        <v>161</v>
      </c>
      <c r="E14" s="133">
        <v>318</v>
      </c>
      <c r="F14" s="133"/>
      <c r="G14" s="133">
        <v>139</v>
      </c>
      <c r="H14" s="133">
        <v>1230</v>
      </c>
      <c r="I14" s="133"/>
      <c r="J14" s="133">
        <v>693</v>
      </c>
      <c r="K14" s="133">
        <v>714</v>
      </c>
      <c r="L14" s="133">
        <v>1065</v>
      </c>
      <c r="M14" s="138"/>
      <c r="N14" s="138"/>
      <c r="O14" s="138"/>
      <c r="P14" s="138"/>
      <c r="Q14" s="133"/>
      <c r="R14" s="46">
        <f t="shared" si="0"/>
        <v>0</v>
      </c>
    </row>
    <row r="15" s="128" customFormat="1" ht="20.1" customHeight="1" spans="1:18">
      <c r="A15" s="63" t="s">
        <v>683</v>
      </c>
      <c r="B15" s="134">
        <f>'表二（新）'!C782</f>
        <v>7001</v>
      </c>
      <c r="C15" s="133">
        <v>2551</v>
      </c>
      <c r="D15" s="133">
        <v>587</v>
      </c>
      <c r="E15" s="133">
        <v>2497</v>
      </c>
      <c r="F15" s="133">
        <v>1120</v>
      </c>
      <c r="G15" s="133"/>
      <c r="H15" s="133"/>
      <c r="I15" s="133"/>
      <c r="J15" s="133"/>
      <c r="K15" s="133">
        <v>246</v>
      </c>
      <c r="L15" s="133"/>
      <c r="M15" s="138"/>
      <c r="N15" s="138"/>
      <c r="O15" s="138"/>
      <c r="P15" s="138"/>
      <c r="Q15" s="133"/>
      <c r="R15" s="46">
        <f t="shared" si="0"/>
        <v>0</v>
      </c>
    </row>
    <row r="16" s="128" customFormat="1" ht="20.1" customHeight="1" spans="1:18">
      <c r="A16" s="63" t="s">
        <v>700</v>
      </c>
      <c r="B16" s="134">
        <f>'表二（新）'!C801</f>
        <v>57907</v>
      </c>
      <c r="C16" s="133">
        <v>6980</v>
      </c>
      <c r="D16" s="133">
        <v>9044</v>
      </c>
      <c r="E16" s="133">
        <v>2470</v>
      </c>
      <c r="F16" s="133"/>
      <c r="G16" s="133"/>
      <c r="H16" s="133"/>
      <c r="I16" s="133"/>
      <c r="J16" s="133">
        <v>2819</v>
      </c>
      <c r="K16" s="133">
        <v>29722</v>
      </c>
      <c r="L16" s="133">
        <v>6872</v>
      </c>
      <c r="M16" s="138"/>
      <c r="N16" s="138"/>
      <c r="O16" s="138"/>
      <c r="P16" s="138"/>
      <c r="Q16" s="133"/>
      <c r="R16" s="46">
        <f t="shared" si="0"/>
        <v>0</v>
      </c>
    </row>
    <row r="17" s="128" customFormat="1" ht="20.1" customHeight="1" spans="1:18">
      <c r="A17" s="63" t="s">
        <v>812</v>
      </c>
      <c r="B17" s="134">
        <f>'表二（新）'!C926</f>
        <v>8719</v>
      </c>
      <c r="C17" s="133">
        <v>2192</v>
      </c>
      <c r="D17" s="133">
        <v>372</v>
      </c>
      <c r="E17" s="133">
        <v>1688</v>
      </c>
      <c r="F17" s="133"/>
      <c r="G17" s="133"/>
      <c r="H17" s="133"/>
      <c r="I17" s="133">
        <v>2515</v>
      </c>
      <c r="J17" s="133"/>
      <c r="K17" s="133">
        <v>106</v>
      </c>
      <c r="L17" s="133">
        <v>1846</v>
      </c>
      <c r="M17" s="138"/>
      <c r="N17" s="138"/>
      <c r="O17" s="138"/>
      <c r="P17" s="138"/>
      <c r="Q17" s="133"/>
      <c r="R17" s="46">
        <f t="shared" si="0"/>
        <v>0</v>
      </c>
    </row>
    <row r="18" s="128" customFormat="1" ht="20.1" customHeight="1" spans="1:18">
      <c r="A18" s="135" t="s">
        <v>863</v>
      </c>
      <c r="B18" s="134">
        <f>'表二（新）'!C990</f>
        <v>1947</v>
      </c>
      <c r="C18" s="133">
        <v>192</v>
      </c>
      <c r="D18" s="133">
        <v>37</v>
      </c>
      <c r="E18" s="133">
        <v>150</v>
      </c>
      <c r="F18" s="133">
        <v>11</v>
      </c>
      <c r="G18" s="133">
        <v>504</v>
      </c>
      <c r="H18" s="133"/>
      <c r="I18" s="133">
        <v>1033</v>
      </c>
      <c r="J18" s="133"/>
      <c r="K18" s="133">
        <v>20</v>
      </c>
      <c r="L18" s="133"/>
      <c r="M18" s="138"/>
      <c r="N18" s="138"/>
      <c r="O18" s="138"/>
      <c r="P18" s="138"/>
      <c r="Q18" s="133"/>
      <c r="R18" s="46">
        <f t="shared" si="0"/>
        <v>0</v>
      </c>
    </row>
    <row r="19" s="128" customFormat="1" ht="20.1" customHeight="1" spans="1:18">
      <c r="A19" s="135" t="s">
        <v>915</v>
      </c>
      <c r="B19" s="134">
        <f>'表二（新）'!C1056</f>
        <v>1205</v>
      </c>
      <c r="C19" s="133">
        <v>261</v>
      </c>
      <c r="D19" s="133">
        <v>159</v>
      </c>
      <c r="E19" s="133"/>
      <c r="F19" s="133"/>
      <c r="G19" s="133">
        <v>583</v>
      </c>
      <c r="H19" s="133"/>
      <c r="I19" s="133"/>
      <c r="J19" s="133"/>
      <c r="K19" s="133">
        <v>202</v>
      </c>
      <c r="L19" s="133"/>
      <c r="M19" s="138"/>
      <c r="N19" s="138"/>
      <c r="O19" s="138"/>
      <c r="P19" s="138"/>
      <c r="Q19" s="133"/>
      <c r="R19" s="46">
        <f t="shared" si="0"/>
        <v>0</v>
      </c>
    </row>
    <row r="20" s="128" customFormat="1" ht="20.1" customHeight="1" spans="1:18">
      <c r="A20" s="136" t="s">
        <v>932</v>
      </c>
      <c r="B20" s="134">
        <f>'表二（新）'!C1076</f>
        <v>0</v>
      </c>
      <c r="C20" s="133"/>
      <c r="D20" s="133"/>
      <c r="E20" s="133"/>
      <c r="F20" s="133"/>
      <c r="G20" s="133"/>
      <c r="H20" s="133"/>
      <c r="I20" s="133"/>
      <c r="J20" s="133"/>
      <c r="K20" s="133"/>
      <c r="L20" s="133"/>
      <c r="M20" s="138"/>
      <c r="N20" s="138"/>
      <c r="O20" s="138"/>
      <c r="P20" s="138"/>
      <c r="Q20" s="133"/>
      <c r="R20" s="46">
        <f t="shared" si="0"/>
        <v>0</v>
      </c>
    </row>
    <row r="21" s="128" customFormat="1" ht="20.1" customHeight="1" spans="1:18">
      <c r="A21" s="135" t="s">
        <v>943</v>
      </c>
      <c r="B21" s="134">
        <f>'表二（新）'!C1091</f>
        <v>0</v>
      </c>
      <c r="C21" s="133"/>
      <c r="D21" s="133"/>
      <c r="E21" s="133"/>
      <c r="F21" s="133"/>
      <c r="G21" s="133"/>
      <c r="H21" s="133"/>
      <c r="I21" s="133"/>
      <c r="J21" s="133"/>
      <c r="K21" s="133"/>
      <c r="L21" s="133"/>
      <c r="M21" s="138"/>
      <c r="N21" s="138"/>
      <c r="O21" s="138"/>
      <c r="P21" s="138"/>
      <c r="Q21" s="133"/>
      <c r="R21" s="46">
        <f t="shared" si="0"/>
        <v>0</v>
      </c>
    </row>
    <row r="22" s="128" customFormat="1" ht="20.1" customHeight="1" spans="1:18">
      <c r="A22" s="135" t="s">
        <v>1420</v>
      </c>
      <c r="B22" s="134">
        <f>'表二（新）'!C1101</f>
        <v>4358</v>
      </c>
      <c r="C22" s="133">
        <v>1063</v>
      </c>
      <c r="D22" s="133">
        <v>163</v>
      </c>
      <c r="E22" s="133">
        <v>1615</v>
      </c>
      <c r="F22" s="133"/>
      <c r="G22" s="133"/>
      <c r="H22" s="133"/>
      <c r="I22" s="133"/>
      <c r="J22" s="133"/>
      <c r="K22" s="133">
        <v>217</v>
      </c>
      <c r="L22" s="133">
        <v>1300</v>
      </c>
      <c r="M22" s="138"/>
      <c r="N22" s="138"/>
      <c r="O22" s="138"/>
      <c r="P22" s="138"/>
      <c r="Q22" s="133"/>
      <c r="R22" s="46">
        <f t="shared" si="0"/>
        <v>0</v>
      </c>
    </row>
    <row r="23" s="128" customFormat="1" ht="20.1" customHeight="1" spans="1:18">
      <c r="A23" s="135" t="s">
        <v>1012</v>
      </c>
      <c r="B23" s="134">
        <f>'表二（新）'!C1165</f>
        <v>11185</v>
      </c>
      <c r="C23" s="133"/>
      <c r="D23" s="133">
        <v>4111</v>
      </c>
      <c r="E23" s="133"/>
      <c r="F23" s="133"/>
      <c r="G23" s="133"/>
      <c r="H23" s="133"/>
      <c r="I23" s="133"/>
      <c r="J23" s="133"/>
      <c r="K23" s="133">
        <v>7074</v>
      </c>
      <c r="L23" s="133"/>
      <c r="M23" s="138"/>
      <c r="N23" s="138"/>
      <c r="O23" s="138"/>
      <c r="P23" s="138"/>
      <c r="Q23" s="133"/>
      <c r="R23" s="46">
        <f t="shared" si="0"/>
        <v>0</v>
      </c>
    </row>
    <row r="24" s="128" customFormat="1" ht="20.1" customHeight="1" spans="1:18">
      <c r="A24" s="135" t="s">
        <v>1030</v>
      </c>
      <c r="B24" s="134">
        <f>'表二（新）'!C1183</f>
        <v>340</v>
      </c>
      <c r="C24" s="133">
        <v>205</v>
      </c>
      <c r="D24" s="133">
        <v>77</v>
      </c>
      <c r="E24" s="133"/>
      <c r="F24" s="133"/>
      <c r="G24" s="133"/>
      <c r="H24" s="133"/>
      <c r="I24" s="133"/>
      <c r="J24" s="133"/>
      <c r="K24" s="133">
        <v>58</v>
      </c>
      <c r="L24" s="133"/>
      <c r="M24" s="138"/>
      <c r="N24" s="138"/>
      <c r="O24" s="138"/>
      <c r="P24" s="138"/>
      <c r="Q24" s="133"/>
      <c r="R24" s="46">
        <f t="shared" si="0"/>
        <v>0</v>
      </c>
    </row>
    <row r="25" s="128" customFormat="1" ht="20.1" customHeight="1" spans="1:18">
      <c r="A25" s="137" t="s">
        <v>1530</v>
      </c>
      <c r="B25" s="134">
        <f>'表二（新）'!C1236</f>
        <v>0</v>
      </c>
      <c r="C25" s="133"/>
      <c r="D25" s="133"/>
      <c r="E25" s="133"/>
      <c r="F25" s="133"/>
      <c r="G25" s="133"/>
      <c r="H25" s="133"/>
      <c r="I25" s="133"/>
      <c r="J25" s="133"/>
      <c r="K25" s="133"/>
      <c r="L25" s="133"/>
      <c r="M25" s="138"/>
      <c r="N25" s="138"/>
      <c r="O25" s="138"/>
      <c r="P25" s="138"/>
      <c r="Q25" s="133"/>
      <c r="R25" s="46">
        <f t="shared" si="0"/>
        <v>0</v>
      </c>
    </row>
    <row r="26" s="128" customFormat="1" ht="20.1" customHeight="1" spans="1:18">
      <c r="A26" s="136" t="s">
        <v>1075</v>
      </c>
      <c r="B26" s="134">
        <f>'表二（新）'!C1293</f>
        <v>5000</v>
      </c>
      <c r="C26" s="133"/>
      <c r="D26" s="133"/>
      <c r="E26" s="133"/>
      <c r="F26" s="133"/>
      <c r="G26" s="133"/>
      <c r="H26" s="133"/>
      <c r="I26" s="133"/>
      <c r="J26" s="133"/>
      <c r="K26" s="133"/>
      <c r="L26" s="133"/>
      <c r="M26" s="138"/>
      <c r="N26" s="138"/>
      <c r="O26" s="138"/>
      <c r="P26" s="134">
        <v>5000</v>
      </c>
      <c r="Q26" s="133"/>
      <c r="R26" s="46">
        <f t="shared" si="0"/>
        <v>0</v>
      </c>
    </row>
    <row r="27" s="128" customFormat="1" ht="20.1" customHeight="1" spans="1:18">
      <c r="A27" s="135" t="s">
        <v>1076</v>
      </c>
      <c r="B27" s="134">
        <f>'表二（新）'!C1294</f>
        <v>2000</v>
      </c>
      <c r="C27" s="133"/>
      <c r="D27" s="133"/>
      <c r="E27" s="133"/>
      <c r="F27" s="133"/>
      <c r="G27" s="133"/>
      <c r="H27" s="133"/>
      <c r="I27" s="133"/>
      <c r="J27" s="133"/>
      <c r="K27" s="133"/>
      <c r="L27" s="133"/>
      <c r="M27" s="134"/>
      <c r="N27" s="138">
        <v>2000</v>
      </c>
      <c r="O27" s="138"/>
      <c r="P27" s="138"/>
      <c r="Q27" s="133"/>
      <c r="R27" s="46">
        <f t="shared" si="0"/>
        <v>0</v>
      </c>
    </row>
    <row r="28" s="128" customFormat="1" ht="20.1" customHeight="1" spans="1:18">
      <c r="A28" s="135" t="s">
        <v>1082</v>
      </c>
      <c r="B28" s="134">
        <f>'表二（新）'!C1300</f>
        <v>0</v>
      </c>
      <c r="C28" s="133"/>
      <c r="D28" s="133"/>
      <c r="E28" s="133"/>
      <c r="F28" s="133"/>
      <c r="G28" s="133"/>
      <c r="H28" s="133"/>
      <c r="I28" s="133"/>
      <c r="J28" s="133"/>
      <c r="K28" s="133"/>
      <c r="L28" s="133"/>
      <c r="M28" s="134"/>
      <c r="N28" s="138"/>
      <c r="O28" s="138"/>
      <c r="P28" s="138"/>
      <c r="Q28" s="133"/>
      <c r="R28" s="46">
        <f t="shared" si="0"/>
        <v>0</v>
      </c>
    </row>
    <row r="29" s="128" customFormat="1" ht="20.1" customHeight="1" spans="1:18">
      <c r="A29" s="63" t="s">
        <v>1084</v>
      </c>
      <c r="B29" s="134">
        <f>'表二（新）'!C1302</f>
        <v>10028</v>
      </c>
      <c r="C29" s="133"/>
      <c r="D29" s="133">
        <v>3562</v>
      </c>
      <c r="E29" s="133"/>
      <c r="F29" s="133">
        <v>966</v>
      </c>
      <c r="G29" s="133"/>
      <c r="H29" s="133"/>
      <c r="I29" s="133"/>
      <c r="J29" s="133"/>
      <c r="K29" s="133">
        <v>2000</v>
      </c>
      <c r="L29" s="133">
        <v>3500</v>
      </c>
      <c r="M29" s="138"/>
      <c r="N29" s="138"/>
      <c r="O29" s="138"/>
      <c r="P29" s="134"/>
      <c r="Q29" s="133"/>
      <c r="R29" s="46">
        <f t="shared" si="0"/>
        <v>0</v>
      </c>
    </row>
    <row r="30" s="128" customFormat="1" ht="20.1" customHeight="1" spans="1:18">
      <c r="A30" s="63" t="s">
        <v>1730</v>
      </c>
      <c r="B30" s="132">
        <f>表三!F7</f>
        <v>3820</v>
      </c>
      <c r="C30" s="138">
        <v>0</v>
      </c>
      <c r="D30" s="138">
        <v>0</v>
      </c>
      <c r="E30" s="138">
        <v>0</v>
      </c>
      <c r="F30" s="138">
        <v>0</v>
      </c>
      <c r="G30" s="138">
        <v>0</v>
      </c>
      <c r="H30" s="138">
        <v>0</v>
      </c>
      <c r="I30" s="138">
        <v>0</v>
      </c>
      <c r="J30" s="138">
        <v>0</v>
      </c>
      <c r="K30" s="138">
        <v>0</v>
      </c>
      <c r="L30" s="138">
        <v>0</v>
      </c>
      <c r="M30" s="138">
        <v>0</v>
      </c>
      <c r="N30" s="132">
        <f>表三!F83</f>
        <v>0</v>
      </c>
      <c r="O30" s="132">
        <f>表三!F7-表三!F83</f>
        <v>3820</v>
      </c>
      <c r="P30" s="138">
        <v>0</v>
      </c>
      <c r="Q30" s="138">
        <v>0</v>
      </c>
      <c r="R30" s="46">
        <f t="shared" si="0"/>
        <v>0</v>
      </c>
    </row>
    <row r="31" s="128" customFormat="1" ht="20.1" customHeight="1" spans="1:18">
      <c r="A31" s="139" t="s">
        <v>1684</v>
      </c>
      <c r="B31" s="132">
        <f>表三!F98</f>
        <v>315460</v>
      </c>
      <c r="C31" s="134">
        <f>SUM(C5:C30)</f>
        <v>84588</v>
      </c>
      <c r="D31" s="134">
        <f t="shared" ref="D31:Q31" si="1">SUM(D5:D30)</f>
        <v>61076</v>
      </c>
      <c r="E31" s="134">
        <f t="shared" si="1"/>
        <v>15759</v>
      </c>
      <c r="F31" s="134">
        <f t="shared" si="1"/>
        <v>4106</v>
      </c>
      <c r="G31" s="134">
        <f t="shared" si="1"/>
        <v>1457</v>
      </c>
      <c r="H31" s="134">
        <f t="shared" si="1"/>
        <v>1230</v>
      </c>
      <c r="I31" s="134">
        <f t="shared" si="1"/>
        <v>6054</v>
      </c>
      <c r="J31" s="134">
        <f t="shared" si="1"/>
        <v>3642</v>
      </c>
      <c r="K31" s="134">
        <f t="shared" si="1"/>
        <v>93554</v>
      </c>
      <c r="L31" s="134">
        <f t="shared" si="1"/>
        <v>33174</v>
      </c>
      <c r="M31" s="134">
        <f t="shared" si="1"/>
        <v>0</v>
      </c>
      <c r="N31" s="134">
        <f t="shared" si="1"/>
        <v>2000</v>
      </c>
      <c r="O31" s="134">
        <f t="shared" si="1"/>
        <v>3820</v>
      </c>
      <c r="P31" s="134">
        <f t="shared" si="1"/>
        <v>5000</v>
      </c>
      <c r="Q31" s="134">
        <f t="shared" si="1"/>
        <v>0</v>
      </c>
      <c r="R31" s="46">
        <f t="shared" si="0"/>
        <v>0</v>
      </c>
    </row>
    <row r="32" s="127" customFormat="1" spans="18:18">
      <c r="R32" s="26">
        <f>COUNTIF($R$5:$R$31,"散总不符")</f>
        <v>0</v>
      </c>
    </row>
    <row r="33" s="127" customFormat="1"/>
    <row r="34" s="127" customFormat="1"/>
    <row r="35" s="127" customFormat="1"/>
    <row r="36" s="127" customFormat="1"/>
    <row r="37" s="127" customFormat="1"/>
    <row r="38" s="127" customFormat="1"/>
    <row r="39" s="127" customFormat="1"/>
    <row r="40" s="127" customFormat="1"/>
    <row r="41" s="127" customFormat="1"/>
  </sheetData>
  <mergeCells count="1">
    <mergeCell ref="A2:R2"/>
  </mergeCells>
  <printOptions horizontalCentered="1"/>
  <pageMargins left="0.471527777777778" right="0.471527777777778" top="0.275" bottom="0.15625" header="0.118055555555556" footer="0.118055555555556"/>
  <pageSetup paperSize="9" scale="80" orientation="landscape"/>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17</vt:i4>
      </vt:variant>
    </vt:vector>
  </HeadingPairs>
  <TitlesOfParts>
    <vt:vector size="17" baseType="lpstr">
      <vt:lpstr>封面</vt:lpstr>
      <vt:lpstr>目录</vt:lpstr>
      <vt:lpstr>校验表</vt:lpstr>
      <vt:lpstr>表一</vt:lpstr>
      <vt:lpstr>表二（旧）</vt:lpstr>
      <vt:lpstr>表二（新）</vt:lpstr>
      <vt:lpstr>表三</vt:lpstr>
      <vt:lpstr>表四</vt:lpstr>
      <vt:lpstr>表五</vt:lpstr>
      <vt:lpstr>表六 (1)</vt:lpstr>
      <vt:lpstr>表六（2)</vt:lpstr>
      <vt:lpstr>表七 (1)</vt:lpstr>
      <vt:lpstr>表七(2)</vt:lpstr>
      <vt:lpstr>表八</vt:lpstr>
      <vt:lpstr>表九</vt:lpstr>
      <vt:lpstr>表十</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Administrator</cp:lastModifiedBy>
  <cp:revision>1</cp:revision>
  <dcterms:created xsi:type="dcterms:W3CDTF">2006-02-13T05:15:00Z</dcterms:created>
  <cp:lastPrinted>2018-12-12T10:32:00Z</cp:lastPrinted>
  <dcterms:modified xsi:type="dcterms:W3CDTF">2019-02-22T08:05:46Z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